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caope\source\repos\LOGTool\console_test\bin\Debug\net6.0\"/>
    </mc:Choice>
  </mc:AlternateContent>
  <xr:revisionPtr revIDLastSave="0" documentId="13_ncr:1_{EF467090-8662-46FC-A280-C75031ED41BB}" xr6:coauthVersionLast="47" xr6:coauthVersionMax="47" xr10:uidLastSave="{00000000-0000-0000-0000-000000000000}"/>
  <bookViews>
    <workbookView xWindow="-103" yWindow="-103" windowWidth="21806" windowHeight="13886" xr2:uid="{00000000-000D-0000-FFFF-FFFF00000000}"/>
  </bookViews>
  <sheets>
    <sheet name="Templ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I60" i="1"/>
  <c r="I59" i="1"/>
  <c r="D53" i="1"/>
  <c r="K52" i="1"/>
  <c r="K48" i="1"/>
  <c r="D48" i="1"/>
  <c r="K44" i="1"/>
  <c r="D44" i="1"/>
  <c r="K43" i="1"/>
  <c r="D43" i="1"/>
  <c r="D39" i="1"/>
  <c r="E39" i="1" s="1"/>
  <c r="F39" i="1" s="1"/>
  <c r="G39" i="1" s="1"/>
  <c r="H39" i="1" s="1"/>
  <c r="I39" i="1" s="1"/>
  <c r="J39" i="1" s="1"/>
  <c r="K39" i="1" s="1"/>
  <c r="L39" i="1" s="1"/>
  <c r="M39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D32" i="1"/>
  <c r="E32" i="1" s="1"/>
  <c r="F32" i="1" s="1"/>
  <c r="G32" i="1" s="1"/>
  <c r="H32" i="1" s="1"/>
  <c r="I32" i="1" s="1"/>
  <c r="J32" i="1" s="1"/>
  <c r="K32" i="1" s="1"/>
  <c r="L32" i="1" s="1"/>
  <c r="M32" i="1" s="1"/>
  <c r="O28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M28" i="1"/>
  <c r="L28" i="1"/>
  <c r="K28" i="1"/>
  <c r="J28" i="1"/>
  <c r="I28" i="1"/>
  <c r="H28" i="1"/>
  <c r="G28" i="1"/>
  <c r="F28" i="1"/>
  <c r="E28" i="1"/>
  <c r="D28" i="1"/>
  <c r="O29" i="1" s="1"/>
  <c r="M27" i="1"/>
  <c r="L27" i="1"/>
  <c r="K27" i="1"/>
  <c r="J27" i="1"/>
  <c r="I27" i="1"/>
  <c r="H27" i="1"/>
  <c r="G27" i="1"/>
  <c r="F27" i="1"/>
  <c r="E27" i="1"/>
  <c r="D27" i="1"/>
  <c r="O27" i="1" s="1"/>
  <c r="M26" i="1"/>
  <c r="L26" i="1"/>
  <c r="K26" i="1"/>
  <c r="J26" i="1"/>
  <c r="I26" i="1"/>
  <c r="H26" i="1"/>
  <c r="G26" i="1"/>
  <c r="F26" i="1"/>
  <c r="E26" i="1"/>
  <c r="D26" i="1"/>
  <c r="O26" i="1" s="1"/>
  <c r="L64" i="1" s="1"/>
  <c r="N25" i="1"/>
  <c r="N24" i="1"/>
  <c r="N23" i="1"/>
  <c r="O22" i="1"/>
  <c r="M22" i="1"/>
  <c r="L22" i="1"/>
  <c r="K22" i="1"/>
  <c r="J22" i="1"/>
  <c r="I22" i="1"/>
  <c r="H22" i="1"/>
  <c r="G22" i="1"/>
  <c r="F22" i="1"/>
  <c r="E22" i="1"/>
  <c r="D22" i="1"/>
  <c r="M21" i="1"/>
  <c r="L21" i="1"/>
  <c r="K21" i="1"/>
  <c r="J21" i="1"/>
  <c r="I21" i="1"/>
  <c r="H21" i="1"/>
  <c r="G21" i="1"/>
  <c r="F21" i="1"/>
  <c r="E21" i="1"/>
  <c r="D21" i="1"/>
  <c r="O21" i="1" s="1"/>
  <c r="N20" i="1"/>
  <c r="N19" i="1"/>
  <c r="N18" i="1"/>
  <c r="M17" i="1"/>
  <c r="L17" i="1"/>
  <c r="K17" i="1"/>
  <c r="J17" i="1"/>
  <c r="I17" i="1"/>
  <c r="H17" i="1"/>
  <c r="G17" i="1"/>
  <c r="F17" i="1"/>
  <c r="E17" i="1"/>
  <c r="D17" i="1"/>
  <c r="O17" i="1" s="1"/>
  <c r="O16" i="1"/>
  <c r="M16" i="1"/>
  <c r="L16" i="1"/>
  <c r="K16" i="1"/>
  <c r="J16" i="1"/>
  <c r="I16" i="1"/>
  <c r="H16" i="1"/>
  <c r="G16" i="1"/>
  <c r="F16" i="1"/>
  <c r="E16" i="1"/>
  <c r="D16" i="1"/>
  <c r="N15" i="1"/>
  <c r="N14" i="1"/>
  <c r="N13" i="1"/>
  <c r="M12" i="1"/>
  <c r="L12" i="1"/>
  <c r="K12" i="1"/>
  <c r="J12" i="1"/>
  <c r="I12" i="1"/>
  <c r="H12" i="1"/>
  <c r="G12" i="1"/>
  <c r="F12" i="1"/>
  <c r="E12" i="1"/>
  <c r="D12" i="1"/>
  <c r="O12" i="1" s="1"/>
  <c r="O11" i="1"/>
  <c r="M11" i="1"/>
  <c r="L11" i="1"/>
  <c r="K11" i="1"/>
  <c r="J11" i="1"/>
  <c r="I11" i="1"/>
  <c r="H11" i="1"/>
  <c r="G11" i="1"/>
  <c r="F11" i="1"/>
  <c r="E11" i="1"/>
  <c r="D11" i="1"/>
  <c r="N10" i="1"/>
  <c r="N9" i="1"/>
  <c r="N8" i="1"/>
</calcChain>
</file>

<file path=xl/sharedStrings.xml><?xml version="1.0" encoding="utf-8"?>
<sst xmlns="http://schemas.openxmlformats.org/spreadsheetml/2006/main" count="82" uniqueCount="74">
  <si>
    <t>车间</t>
  </si>
  <si>
    <t>事业部</t>
  </si>
  <si>
    <t>生产线</t>
  </si>
  <si>
    <t>工序名称</t>
  </si>
  <si>
    <t>特性</t>
  </si>
  <si>
    <t>工厂名称</t>
  </si>
  <si>
    <t>零件名称</t>
  </si>
  <si>
    <t>零件编号</t>
  </si>
  <si>
    <t>规格</t>
  </si>
  <si>
    <t>量具编号</t>
  </si>
  <si>
    <t>检验员A</t>
  </si>
  <si>
    <t>检验员B</t>
  </si>
  <si>
    <t>日期</t>
  </si>
  <si>
    <t>检测部门</t>
  </si>
  <si>
    <t>检验员C</t>
  </si>
  <si>
    <t>检验员D</t>
  </si>
  <si>
    <t>评价人/试验次数</t>
  </si>
  <si>
    <t>零     件     编     号</t>
  </si>
  <si>
    <t>平均值</t>
  </si>
  <si>
    <t>A</t>
  </si>
  <si>
    <r>
      <rPr>
        <sz val="10"/>
        <rFont val="宋体"/>
        <family val="3"/>
        <charset val="134"/>
      </rPr>
      <t>X</t>
    </r>
    <r>
      <rPr>
        <vertAlign val="subscript"/>
        <sz val="10"/>
        <rFont val="宋体"/>
        <family val="3"/>
        <charset val="134"/>
      </rPr>
      <t>A</t>
    </r>
  </si>
  <si>
    <t>极差</t>
  </si>
  <si>
    <r>
      <rPr>
        <sz val="10"/>
        <rFont val="宋体"/>
        <family val="3"/>
        <charset val="134"/>
      </rPr>
      <t>R</t>
    </r>
    <r>
      <rPr>
        <vertAlign val="subscript"/>
        <sz val="10"/>
        <rFont val="宋体"/>
        <family val="3"/>
        <charset val="134"/>
      </rPr>
      <t>A</t>
    </r>
  </si>
  <si>
    <t>B</t>
  </si>
  <si>
    <r>
      <rPr>
        <sz val="10"/>
        <rFont val="宋体"/>
        <family val="3"/>
        <charset val="134"/>
      </rPr>
      <t>X</t>
    </r>
    <r>
      <rPr>
        <vertAlign val="subscript"/>
        <sz val="10"/>
        <rFont val="宋体"/>
        <family val="3"/>
        <charset val="134"/>
      </rPr>
      <t>B</t>
    </r>
  </si>
  <si>
    <r>
      <rPr>
        <sz val="10"/>
        <rFont val="宋体"/>
        <family val="3"/>
        <charset val="134"/>
      </rPr>
      <t>R</t>
    </r>
    <r>
      <rPr>
        <vertAlign val="subscript"/>
        <sz val="10"/>
        <rFont val="宋体"/>
        <family val="3"/>
        <charset val="134"/>
      </rPr>
      <t>B</t>
    </r>
  </si>
  <si>
    <t>C</t>
  </si>
  <si>
    <r>
      <rPr>
        <sz val="10"/>
        <rFont val="宋体"/>
        <family val="3"/>
        <charset val="134"/>
      </rPr>
      <t>X</t>
    </r>
    <r>
      <rPr>
        <vertAlign val="subscript"/>
        <sz val="10"/>
        <rFont val="宋体"/>
        <family val="3"/>
        <charset val="134"/>
      </rPr>
      <t>C</t>
    </r>
  </si>
  <si>
    <r>
      <rPr>
        <sz val="10"/>
        <rFont val="宋体"/>
        <family val="3"/>
        <charset val="134"/>
      </rPr>
      <t>R</t>
    </r>
    <r>
      <rPr>
        <vertAlign val="subscript"/>
        <sz val="10"/>
        <rFont val="宋体"/>
        <family val="3"/>
        <charset val="134"/>
      </rPr>
      <t>C</t>
    </r>
  </si>
  <si>
    <t>D</t>
  </si>
  <si>
    <r>
      <rPr>
        <sz val="10"/>
        <rFont val="宋体"/>
        <family val="3"/>
        <charset val="134"/>
      </rPr>
      <t>X</t>
    </r>
    <r>
      <rPr>
        <vertAlign val="subscript"/>
        <sz val="10"/>
        <rFont val="宋体"/>
        <family val="3"/>
        <charset val="134"/>
      </rPr>
      <t>D</t>
    </r>
  </si>
  <si>
    <r>
      <rPr>
        <sz val="10"/>
        <rFont val="宋体"/>
        <family val="3"/>
        <charset val="134"/>
      </rPr>
      <t>R</t>
    </r>
    <r>
      <rPr>
        <vertAlign val="subscript"/>
        <sz val="10"/>
        <rFont val="宋体"/>
        <family val="3"/>
        <charset val="134"/>
      </rPr>
      <t>D</t>
    </r>
  </si>
  <si>
    <r>
      <rPr>
        <b/>
        <sz val="10"/>
        <rFont val="宋体"/>
        <family val="3"/>
        <charset val="134"/>
      </rPr>
      <t>零件平均值(X</t>
    </r>
    <r>
      <rPr>
        <b/>
        <vertAlign val="subscript"/>
        <sz val="10"/>
        <rFont val="宋体"/>
        <family val="3"/>
        <charset val="134"/>
      </rPr>
      <t>P</t>
    </r>
    <r>
      <rPr>
        <b/>
        <sz val="10"/>
        <rFont val="宋体"/>
        <family val="3"/>
        <charset val="134"/>
      </rPr>
      <t>)</t>
    </r>
  </si>
  <si>
    <t xml:space="preserve">  p</t>
  </si>
  <si>
    <r>
      <rPr>
        <sz val="10"/>
        <rFont val="宋体"/>
        <family val="3"/>
        <charset val="134"/>
      </rPr>
      <t xml:space="preserve"> R</t>
    </r>
    <r>
      <rPr>
        <vertAlign val="subscript"/>
        <sz val="10"/>
        <rFont val="宋体"/>
        <family val="3"/>
        <charset val="134"/>
      </rPr>
      <t>p</t>
    </r>
  </si>
  <si>
    <t>均值控制图</t>
  </si>
  <si>
    <r>
      <rPr>
        <b/>
        <sz val="8"/>
        <rFont val="Arial"/>
        <family val="2"/>
      </rPr>
      <t>CL</t>
    </r>
    <r>
      <rPr>
        <b/>
        <vertAlign val="subscript"/>
        <sz val="8"/>
        <rFont val="Arial"/>
        <family val="2"/>
      </rPr>
      <t>X</t>
    </r>
  </si>
  <si>
    <t>组容</t>
  </si>
  <si>
    <t>A2</t>
  </si>
  <si>
    <r>
      <rPr>
        <b/>
        <sz val="8"/>
        <rFont val="Arial"/>
        <family val="2"/>
      </rPr>
      <t>UCL</t>
    </r>
    <r>
      <rPr>
        <b/>
        <vertAlign val="subscript"/>
        <sz val="8"/>
        <rFont val="Arial"/>
        <family val="2"/>
      </rPr>
      <t>X</t>
    </r>
  </si>
  <si>
    <r>
      <rPr>
        <b/>
        <sz val="8"/>
        <rFont val="Arial"/>
        <family val="2"/>
      </rPr>
      <t>LCL</t>
    </r>
    <r>
      <rPr>
        <b/>
        <vertAlign val="subscript"/>
        <sz val="8"/>
        <rFont val="Arial"/>
        <family val="2"/>
      </rPr>
      <t>X</t>
    </r>
  </si>
  <si>
    <t>X-CHART</t>
  </si>
  <si>
    <t>极差控制图</t>
  </si>
  <si>
    <r>
      <rPr>
        <b/>
        <sz val="8"/>
        <rFont val="Arial"/>
        <family val="2"/>
      </rPr>
      <t>CL</t>
    </r>
    <r>
      <rPr>
        <b/>
        <vertAlign val="subscript"/>
        <sz val="8"/>
        <rFont val="Arial"/>
        <family val="2"/>
      </rPr>
      <t>R</t>
    </r>
  </si>
  <si>
    <t>D3</t>
  </si>
  <si>
    <t>D4</t>
  </si>
  <si>
    <r>
      <rPr>
        <b/>
        <sz val="8"/>
        <rFont val="Arial"/>
        <family val="2"/>
      </rPr>
      <t>UCL</t>
    </r>
    <r>
      <rPr>
        <b/>
        <vertAlign val="subscript"/>
        <sz val="8"/>
        <rFont val="Arial"/>
        <family val="2"/>
      </rPr>
      <t>R</t>
    </r>
  </si>
  <si>
    <r>
      <rPr>
        <b/>
        <sz val="8"/>
        <rFont val="Arial"/>
        <family val="2"/>
      </rPr>
      <t>LCL</t>
    </r>
    <r>
      <rPr>
        <b/>
        <vertAlign val="subscript"/>
        <sz val="8"/>
        <rFont val="Arial"/>
        <family val="2"/>
      </rPr>
      <t>R</t>
    </r>
  </si>
  <si>
    <t>R-CHART</t>
  </si>
  <si>
    <t>重复性-设备变差(EV)</t>
  </si>
  <si>
    <t>再现性-评价人变差(AV)</t>
  </si>
  <si>
    <r>
      <rPr>
        <b/>
        <sz val="10"/>
        <rFont val="宋体"/>
        <family val="3"/>
        <charset val="134"/>
      </rPr>
      <t>EV</t>
    </r>
    <r>
      <rPr>
        <sz val="10"/>
        <rFont val="宋体"/>
        <family val="3"/>
        <charset val="134"/>
      </rPr>
      <t>(R×K1)</t>
    </r>
  </si>
  <si>
    <t>试验次数</t>
  </si>
  <si>
    <t>K1</t>
  </si>
  <si>
    <r>
      <rPr>
        <b/>
        <sz val="10"/>
        <rFont val="宋体"/>
        <family val="3"/>
        <charset val="134"/>
      </rPr>
      <t>AV</t>
    </r>
    <r>
      <rPr>
        <sz val="10"/>
        <rFont val="宋体"/>
        <family val="3"/>
        <charset val="134"/>
      </rPr>
      <t>(SQRT（（X×K2）^2-（EV^2/（nr)）)</t>
    </r>
  </si>
  <si>
    <t>评价人数</t>
  </si>
  <si>
    <t>K2</t>
  </si>
  <si>
    <r>
      <rPr>
        <b/>
        <sz val="10"/>
        <rFont val="宋体"/>
        <family val="3"/>
        <charset val="134"/>
      </rPr>
      <t>EV%</t>
    </r>
    <r>
      <rPr>
        <sz val="10"/>
        <rFont val="宋体"/>
        <family val="3"/>
        <charset val="134"/>
      </rPr>
      <t>(EV/TV×100%)</t>
    </r>
  </si>
  <si>
    <r>
      <rPr>
        <b/>
        <sz val="10"/>
        <rFont val="宋体"/>
        <family val="3"/>
        <charset val="134"/>
      </rPr>
      <t>AV%</t>
    </r>
    <r>
      <rPr>
        <sz val="10"/>
        <rFont val="宋体"/>
        <family val="3"/>
        <charset val="134"/>
      </rPr>
      <t>（AV/TV×100%）</t>
    </r>
  </si>
  <si>
    <t>零部件变差（PV）</t>
  </si>
  <si>
    <t>总变差(TV)</t>
  </si>
  <si>
    <r>
      <rPr>
        <b/>
        <sz val="12"/>
        <rFont val="宋体"/>
        <family val="3"/>
        <charset val="134"/>
      </rPr>
      <t>PV</t>
    </r>
    <r>
      <rPr>
        <sz val="12"/>
        <rFont val="宋体"/>
        <family val="3"/>
        <charset val="134"/>
      </rPr>
      <t>(R×K3)</t>
    </r>
  </si>
  <si>
    <t>零件数</t>
  </si>
  <si>
    <t>K3</t>
  </si>
  <si>
    <r>
      <rPr>
        <b/>
        <sz val="10"/>
        <rFont val="宋体"/>
        <family val="3"/>
        <charset val="134"/>
      </rPr>
      <t>TV（</t>
    </r>
    <r>
      <rPr>
        <sz val="12"/>
        <rFont val="宋体"/>
        <family val="3"/>
        <charset val="134"/>
      </rPr>
      <t>SQRT(GRR^2 + PV^2)）</t>
    </r>
  </si>
  <si>
    <r>
      <rPr>
        <b/>
        <sz val="10"/>
        <rFont val="宋体"/>
        <family val="3"/>
        <charset val="134"/>
      </rPr>
      <t>ndc</t>
    </r>
    <r>
      <rPr>
        <sz val="10"/>
        <rFont val="宋体"/>
        <family val="3"/>
        <charset val="134"/>
      </rPr>
      <t>（1.41(PV/GRR)）</t>
    </r>
  </si>
  <si>
    <r>
      <rPr>
        <b/>
        <sz val="12"/>
        <rFont val="宋体"/>
        <family val="3"/>
        <charset val="134"/>
      </rPr>
      <t>PV%</t>
    </r>
    <r>
      <rPr>
        <sz val="12"/>
        <rFont val="宋体"/>
        <family val="3"/>
        <charset val="134"/>
      </rPr>
      <t>(PV/TV×100%)</t>
    </r>
  </si>
  <si>
    <t>重复性和再现性(GR&amp;R)</t>
  </si>
  <si>
    <r>
      <rPr>
        <b/>
        <sz val="10"/>
        <rFont val="宋体"/>
        <family val="3"/>
        <charset val="134"/>
      </rPr>
      <t>GR&amp;R</t>
    </r>
    <r>
      <rPr>
        <sz val="10"/>
        <rFont val="宋体"/>
        <family val="3"/>
        <charset val="134"/>
      </rPr>
      <t>(SQRT（EV^2 + AV^2）)</t>
    </r>
  </si>
  <si>
    <r>
      <rPr>
        <b/>
        <sz val="10"/>
        <rFont val="宋体"/>
        <family val="3"/>
        <charset val="134"/>
      </rPr>
      <t>%GR&amp;R(</t>
    </r>
    <r>
      <rPr>
        <sz val="10"/>
        <rFont val="宋体"/>
        <family val="3"/>
        <charset val="134"/>
      </rPr>
      <t>GRR/TV×100%)</t>
    </r>
  </si>
  <si>
    <t>结论</t>
  </si>
  <si>
    <t>备注</t>
  </si>
  <si>
    <r>
      <rPr>
        <b/>
        <sz val="20"/>
        <rFont val="宋体"/>
        <family val="3"/>
        <charset val="134"/>
      </rPr>
      <t>表单使用说明：</t>
    </r>
    <r>
      <rPr>
        <b/>
        <sz val="10"/>
        <rFont val="宋体"/>
        <family val="3"/>
        <charset val="134"/>
      </rPr>
      <t xml:space="preserve">
</t>
    </r>
    <r>
      <rPr>
        <sz val="12"/>
        <rFont val="宋体"/>
        <family val="3"/>
        <charset val="134"/>
      </rPr>
      <t>1、样本量不得超过10个，否则请重新设计算法；
2、试验次数不得少于2，不得超过3，否则请重新设计算法</t>
    </r>
    <r>
      <rPr>
        <b/>
        <sz val="12"/>
        <rFont val="宋体"/>
        <family val="3"/>
        <charset val="134"/>
      </rPr>
      <t>；</t>
    </r>
    <r>
      <rPr>
        <sz val="12"/>
        <rFont val="宋体"/>
        <family val="3"/>
        <charset val="134"/>
      </rPr>
      <t xml:space="preserve">10%≤%GR&amp;R≤30%，可接受、可不接受，决定于该测量系统的重要性，改善所需要的成本等因素，不改善的该特性的公差需加严检验；%GR&amp;R＞30%，测量系统不接受。 </t>
    </r>
    <r>
      <rPr>
        <b/>
        <sz val="10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 xml:space="preserve">   
</t>
    </r>
    <r>
      <rPr>
        <sz val="12"/>
        <rFont val="宋体"/>
        <family val="3"/>
        <charset val="134"/>
      </rPr>
      <t>3、是否符合要求的标准为：%GRR&lt;10%,测量系统可接受；
4、备注栏使用：用于记录现场检查发现的相关问题及相关的建议.</t>
    </r>
  </si>
  <si>
    <t>测量系统重复性和再现性分析报告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</si>
</sst>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_ "/>
    <numFmt numFmtId="178" formatCode="0.000000000%"/>
    <numFmt numFmtId="179" formatCode="0.000_ "/>
    <numFmt numFmtId="180" formatCode="0.0000_ "/>
    <numFmt numFmtId="181" formatCode="0.000000000_ "/>
    <numFmt numFmtId="182" formatCode="0.0000_);[Red]\(0.0000\)"/>
  </numFmts>
  <fonts count="2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12"/>
      <color rgb="FFFF0000"/>
      <name val="宋体"/>
      <family val="3"/>
      <charset val="134"/>
    </font>
    <font>
      <sz val="11"/>
      <color theme="1"/>
      <name val="Cambria"/>
      <family val="1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8"/>
      <name val="Arial"/>
      <family val="2"/>
    </font>
    <font>
      <sz val="10"/>
      <color theme="1" tint="4.9989318521683403E-2"/>
      <name val="宋体"/>
      <family val="3"/>
      <charset val="134"/>
    </font>
    <font>
      <b/>
      <sz val="10"/>
      <name val="Arial"/>
      <family val="2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vertAlign val="subscript"/>
      <sz val="10"/>
      <name val="宋体"/>
      <family val="3"/>
      <charset val="134"/>
    </font>
    <font>
      <b/>
      <vertAlign val="subscript"/>
      <sz val="10"/>
      <name val="宋体"/>
      <family val="3"/>
      <charset val="134"/>
    </font>
    <font>
      <b/>
      <vertAlign val="subscript"/>
      <sz val="8"/>
      <name val="Arial"/>
      <family val="2"/>
    </font>
    <font>
      <sz val="9"/>
      <name val="宋体"/>
      <family val="3"/>
      <charset val="134"/>
      <scheme val="minor"/>
    </font>
    <font>
      <b/>
      <sz val="18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1" fillId="0" borderId="0" xfId="3"/>
    <xf numFmtId="0" fontId="3" fillId="3" borderId="3" xfId="3" applyFont="1" applyFill="1" applyBorder="1" applyAlignment="1" applyProtection="1">
      <alignment vertical="center" wrapText="1"/>
      <protection locked="0"/>
    </xf>
    <xf numFmtId="0" fontId="3" fillId="3" borderId="1" xfId="3" applyFont="1" applyFill="1" applyBorder="1" applyAlignment="1" applyProtection="1">
      <alignment horizontal="center" vertical="center"/>
      <protection locked="0"/>
    </xf>
    <xf numFmtId="0" fontId="3" fillId="3" borderId="3" xfId="3" applyFont="1" applyFill="1" applyBorder="1" applyAlignment="1" applyProtection="1">
      <alignment horizontal="center" vertical="center" wrapText="1"/>
      <protection locked="0"/>
    </xf>
    <xf numFmtId="0" fontId="3" fillId="3" borderId="3" xfId="3" applyFont="1" applyFill="1" applyBorder="1" applyAlignment="1" applyProtection="1">
      <alignment horizontal="center" vertical="center"/>
      <protection locked="0"/>
    </xf>
    <xf numFmtId="49" fontId="3" fillId="3" borderId="3" xfId="3" applyNumberFormat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79" fontId="8" fillId="4" borderId="3" xfId="3" applyNumberFormat="1" applyFont="1" applyFill="1" applyBorder="1" applyAlignment="1" applyProtection="1">
      <alignment horizontal="right" vertical="center"/>
      <protection hidden="1"/>
    </xf>
    <xf numFmtId="176" fontId="6" fillId="2" borderId="3" xfId="3" applyNumberFormat="1" applyFont="1" applyFill="1" applyBorder="1" applyProtection="1">
      <protection locked="0"/>
    </xf>
    <xf numFmtId="180" fontId="11" fillId="4" borderId="10" xfId="3" applyNumberFormat="1" applyFont="1" applyFill="1" applyBorder="1" applyAlignment="1" applyProtection="1">
      <alignment horizontal="right" vertical="center"/>
      <protection hidden="1"/>
    </xf>
    <xf numFmtId="180" fontId="8" fillId="4" borderId="10" xfId="3" applyNumberFormat="1" applyFont="1" applyFill="1" applyBorder="1" applyAlignment="1" applyProtection="1">
      <alignment horizontal="right" vertical="center"/>
      <protection hidden="1"/>
    </xf>
    <xf numFmtId="180" fontId="11" fillId="4" borderId="3" xfId="3" applyNumberFormat="1" applyFont="1" applyFill="1" applyBorder="1" applyAlignment="1" applyProtection="1">
      <alignment horizontal="right" vertical="center"/>
      <protection hidden="1"/>
    </xf>
    <xf numFmtId="180" fontId="8" fillId="4" borderId="3" xfId="3" applyNumberFormat="1" applyFont="1" applyFill="1" applyBorder="1" applyAlignment="1" applyProtection="1">
      <alignment horizontal="right" vertical="center"/>
      <protection hidden="1"/>
    </xf>
    <xf numFmtId="0" fontId="3" fillId="4" borderId="3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/>
    </xf>
    <xf numFmtId="180" fontId="8" fillId="4" borderId="3" xfId="3" applyNumberFormat="1" applyFont="1" applyFill="1" applyBorder="1" applyAlignment="1">
      <alignment horizontal="center" vertical="center"/>
    </xf>
    <xf numFmtId="179" fontId="8" fillId="4" borderId="10" xfId="3" applyNumberFormat="1" applyFont="1" applyFill="1" applyBorder="1" applyAlignment="1">
      <alignment horizontal="center" vertical="center"/>
    </xf>
    <xf numFmtId="179" fontId="8" fillId="4" borderId="3" xfId="3" applyNumberFormat="1" applyFont="1" applyFill="1" applyBorder="1" applyAlignment="1">
      <alignment horizontal="center" vertical="center"/>
    </xf>
    <xf numFmtId="179" fontId="8" fillId="4" borderId="5" xfId="3" applyNumberFormat="1" applyFont="1" applyFill="1" applyBorder="1" applyAlignment="1">
      <alignment horizontal="center" vertical="center"/>
    </xf>
    <xf numFmtId="177" fontId="8" fillId="3" borderId="3" xfId="3" applyNumberFormat="1" applyFont="1" applyFill="1" applyBorder="1" applyAlignment="1">
      <alignment horizontal="center" vertical="center"/>
    </xf>
    <xf numFmtId="179" fontId="8" fillId="4" borderId="3" xfId="3" applyNumberFormat="1" applyFont="1" applyFill="1" applyBorder="1" applyAlignment="1">
      <alignment horizontal="left" vertical="center"/>
    </xf>
    <xf numFmtId="0" fontId="8" fillId="4" borderId="3" xfId="3" applyFont="1" applyFill="1" applyBorder="1" applyAlignment="1">
      <alignment horizontal="left" vertical="center"/>
    </xf>
    <xf numFmtId="182" fontId="1" fillId="0" borderId="0" xfId="3" applyNumberFormat="1" applyProtection="1">
      <protection hidden="1"/>
    </xf>
    <xf numFmtId="0" fontId="3" fillId="3" borderId="3" xfId="3" applyFont="1" applyFill="1" applyBorder="1" applyAlignment="1">
      <alignment horizontal="center" vertical="center"/>
    </xf>
    <xf numFmtId="181" fontId="8" fillId="3" borderId="3" xfId="3" applyNumberFormat="1" applyFont="1" applyFill="1" applyBorder="1" applyAlignment="1" applyProtection="1">
      <alignment horizontal="center" vertical="center"/>
      <protection hidden="1"/>
    </xf>
    <xf numFmtId="10" fontId="8" fillId="3" borderId="3" xfId="1" applyNumberFormat="1" applyFont="1" applyFill="1" applyBorder="1" applyAlignment="1" applyProtection="1">
      <alignment horizontal="center" vertical="center"/>
      <protection hidden="1"/>
    </xf>
    <xf numFmtId="0" fontId="14" fillId="3" borderId="3" xfId="3" applyFont="1" applyFill="1" applyBorder="1" applyAlignment="1">
      <alignment horizontal="center" vertical="center"/>
    </xf>
    <xf numFmtId="0" fontId="3" fillId="3" borderId="3" xfId="3" applyFont="1" applyFill="1" applyBorder="1" applyAlignment="1" applyProtection="1">
      <alignment horizontal="center" vertical="center"/>
      <protection hidden="1"/>
    </xf>
    <xf numFmtId="0" fontId="14" fillId="3" borderId="1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center" vertical="center"/>
    </xf>
    <xf numFmtId="0" fontId="3" fillId="2" borderId="1" xfId="3" applyFont="1" applyFill="1" applyBorder="1" applyAlignment="1" applyProtection="1">
      <alignment horizontal="center" vertical="center"/>
      <protection locked="0"/>
    </xf>
    <xf numFmtId="0" fontId="3" fillId="2" borderId="2" xfId="3" applyFont="1" applyFill="1" applyBorder="1" applyAlignment="1" applyProtection="1">
      <alignment horizontal="center" vertical="center"/>
      <protection locked="0"/>
    </xf>
    <xf numFmtId="0" fontId="3" fillId="2" borderId="4" xfId="3" applyFont="1" applyFill="1" applyBorder="1" applyAlignment="1" applyProtection="1">
      <alignment horizontal="center" vertical="center"/>
      <protection locked="0"/>
    </xf>
    <xf numFmtId="0" fontId="8" fillId="3" borderId="3" xfId="3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center" vertical="center"/>
    </xf>
    <xf numFmtId="180" fontId="8" fillId="4" borderId="1" xfId="3" applyNumberFormat="1" applyFont="1" applyFill="1" applyBorder="1" applyAlignment="1">
      <alignment horizontal="center" vertical="center"/>
    </xf>
    <xf numFmtId="180" fontId="8" fillId="4" borderId="4" xfId="3" applyNumberFormat="1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11" xfId="3" applyFont="1" applyFill="1" applyBorder="1" applyAlignment="1">
      <alignment horizontal="left" vertical="center"/>
    </xf>
    <xf numFmtId="0" fontId="3" fillId="4" borderId="12" xfId="3" applyFont="1" applyFill="1" applyBorder="1" applyAlignment="1">
      <alignment horizontal="left" vertical="center"/>
    </xf>
    <xf numFmtId="0" fontId="3" fillId="4" borderId="14" xfId="3" applyFont="1" applyFill="1" applyBorder="1" applyAlignment="1">
      <alignment horizontal="left" vertical="center"/>
    </xf>
    <xf numFmtId="0" fontId="3" fillId="4" borderId="13" xfId="3" applyFont="1" applyFill="1" applyBorder="1" applyAlignment="1">
      <alignment horizontal="left" vertical="center"/>
    </xf>
    <xf numFmtId="0" fontId="3" fillId="4" borderId="0" xfId="3" applyFont="1" applyFill="1" applyAlignment="1">
      <alignment horizontal="left" vertical="center"/>
    </xf>
    <xf numFmtId="0" fontId="3" fillId="4" borderId="15" xfId="3" applyFont="1" applyFill="1" applyBorder="1" applyAlignment="1">
      <alignment horizontal="left" vertical="center"/>
    </xf>
    <xf numFmtId="0" fontId="3" fillId="4" borderId="7" xfId="3" applyFont="1" applyFill="1" applyBorder="1" applyAlignment="1">
      <alignment horizontal="left" vertical="center"/>
    </xf>
    <xf numFmtId="0" fontId="3" fillId="4" borderId="8" xfId="3" applyFont="1" applyFill="1" applyBorder="1" applyAlignment="1">
      <alignment horizontal="left" vertical="center"/>
    </xf>
    <xf numFmtId="0" fontId="3" fillId="4" borderId="9" xfId="3" applyFont="1" applyFill="1" applyBorder="1" applyAlignment="1">
      <alignment horizontal="left" vertical="center"/>
    </xf>
    <xf numFmtId="178" fontId="8" fillId="3" borderId="11" xfId="1" applyNumberFormat="1" applyFont="1" applyFill="1" applyBorder="1" applyAlignment="1" applyProtection="1">
      <alignment horizontal="left" vertical="center"/>
      <protection hidden="1"/>
    </xf>
    <xf numFmtId="178" fontId="8" fillId="3" borderId="12" xfId="1" applyNumberFormat="1" applyFont="1" applyFill="1" applyBorder="1" applyAlignment="1" applyProtection="1">
      <alignment horizontal="left" vertical="center"/>
      <protection hidden="1"/>
    </xf>
    <xf numFmtId="178" fontId="8" fillId="3" borderId="14" xfId="1" applyNumberFormat="1" applyFont="1" applyFill="1" applyBorder="1" applyAlignment="1" applyProtection="1">
      <alignment horizontal="left" vertical="center"/>
      <protection hidden="1"/>
    </xf>
    <xf numFmtId="178" fontId="8" fillId="3" borderId="13" xfId="1" applyNumberFormat="1" applyFont="1" applyFill="1" applyBorder="1" applyAlignment="1" applyProtection="1">
      <alignment horizontal="left" vertical="center"/>
      <protection hidden="1"/>
    </xf>
    <xf numFmtId="178" fontId="8" fillId="3" borderId="0" xfId="1" applyNumberFormat="1" applyFont="1" applyFill="1" applyBorder="1" applyAlignment="1" applyProtection="1">
      <alignment horizontal="left" vertical="center"/>
      <protection hidden="1"/>
    </xf>
    <xf numFmtId="178" fontId="8" fillId="3" borderId="15" xfId="1" applyNumberFormat="1" applyFont="1" applyFill="1" applyBorder="1" applyAlignment="1" applyProtection="1">
      <alignment horizontal="left" vertical="center"/>
      <protection hidden="1"/>
    </xf>
    <xf numFmtId="178" fontId="8" fillId="3" borderId="7" xfId="1" applyNumberFormat="1" applyFont="1" applyFill="1" applyBorder="1" applyAlignment="1" applyProtection="1">
      <alignment horizontal="left" vertical="center"/>
      <protection hidden="1"/>
    </xf>
    <xf numFmtId="178" fontId="8" fillId="3" borderId="8" xfId="1" applyNumberFormat="1" applyFont="1" applyFill="1" applyBorder="1" applyAlignment="1" applyProtection="1">
      <alignment horizontal="left" vertical="center"/>
      <protection hidden="1"/>
    </xf>
    <xf numFmtId="178" fontId="8" fillId="3" borderId="9" xfId="1" applyNumberFormat="1" applyFont="1" applyFill="1" applyBorder="1" applyAlignment="1" applyProtection="1">
      <alignment horizontal="left" vertical="center"/>
      <protection hidden="1"/>
    </xf>
    <xf numFmtId="0" fontId="3" fillId="4" borderId="11" xfId="3" applyFont="1" applyFill="1" applyBorder="1" applyAlignment="1">
      <alignment horizontal="center" vertical="center"/>
    </xf>
    <xf numFmtId="0" fontId="3" fillId="4" borderId="14" xfId="3" applyFont="1" applyFill="1" applyBorder="1" applyAlignment="1">
      <alignment horizontal="center" vertical="center"/>
    </xf>
    <xf numFmtId="0" fontId="3" fillId="4" borderId="13" xfId="3" applyFont="1" applyFill="1" applyBorder="1" applyAlignment="1">
      <alignment horizontal="center" vertical="center"/>
    </xf>
    <xf numFmtId="0" fontId="3" fillId="4" borderId="15" xfId="3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0" fontId="3" fillId="4" borderId="9" xfId="3" applyFont="1" applyFill="1" applyBorder="1" applyAlignment="1">
      <alignment horizontal="center" vertical="center"/>
    </xf>
    <xf numFmtId="0" fontId="13" fillId="4" borderId="11" xfId="3" applyFont="1" applyFill="1" applyBorder="1" applyAlignment="1">
      <alignment horizontal="left" vertical="center"/>
    </xf>
    <xf numFmtId="0" fontId="13" fillId="4" borderId="12" xfId="3" applyFont="1" applyFill="1" applyBorder="1" applyAlignment="1">
      <alignment horizontal="left" vertical="center"/>
    </xf>
    <xf numFmtId="0" fontId="13" fillId="4" borderId="14" xfId="3" applyFont="1" applyFill="1" applyBorder="1" applyAlignment="1">
      <alignment horizontal="left" vertical="center"/>
    </xf>
    <xf numFmtId="0" fontId="13" fillId="4" borderId="13" xfId="3" applyFont="1" applyFill="1" applyBorder="1" applyAlignment="1">
      <alignment horizontal="left" vertical="center"/>
    </xf>
    <xf numFmtId="0" fontId="13" fillId="4" borderId="0" xfId="3" applyFont="1" applyFill="1" applyAlignment="1">
      <alignment horizontal="left" vertical="center"/>
    </xf>
    <xf numFmtId="0" fontId="13" fillId="4" borderId="15" xfId="3" applyFont="1" applyFill="1" applyBorder="1" applyAlignment="1">
      <alignment horizontal="left" vertical="center"/>
    </xf>
    <xf numFmtId="0" fontId="13" fillId="4" borderId="7" xfId="3" applyFont="1" applyFill="1" applyBorder="1" applyAlignment="1">
      <alignment horizontal="left" vertical="center"/>
    </xf>
    <xf numFmtId="0" fontId="13" fillId="4" borderId="8" xfId="3" applyFont="1" applyFill="1" applyBorder="1" applyAlignment="1">
      <alignment horizontal="left" vertical="center"/>
    </xf>
    <xf numFmtId="0" fontId="13" fillId="4" borderId="9" xfId="3" applyFont="1" applyFill="1" applyBorder="1" applyAlignment="1">
      <alignment horizontal="left" vertical="center"/>
    </xf>
    <xf numFmtId="181" fontId="1" fillId="3" borderId="3" xfId="3" applyNumberFormat="1" applyFill="1" applyBorder="1" applyAlignment="1" applyProtection="1">
      <alignment horizontal="left" vertical="center"/>
      <protection hidden="1"/>
    </xf>
    <xf numFmtId="0" fontId="3" fillId="4" borderId="11" xfId="3" applyFont="1" applyFill="1" applyBorder="1" applyAlignment="1">
      <alignment horizontal="left" vertical="center" wrapText="1"/>
    </xf>
    <xf numFmtId="0" fontId="3" fillId="4" borderId="14" xfId="3" applyFont="1" applyFill="1" applyBorder="1" applyAlignment="1">
      <alignment horizontal="left" vertical="center" wrapText="1"/>
    </xf>
    <xf numFmtId="0" fontId="3" fillId="4" borderId="13" xfId="3" applyFont="1" applyFill="1" applyBorder="1" applyAlignment="1">
      <alignment horizontal="left" vertical="center" wrapText="1"/>
    </xf>
    <xf numFmtId="0" fontId="3" fillId="4" borderId="15" xfId="3" applyFont="1" applyFill="1" applyBorder="1" applyAlignment="1">
      <alignment horizontal="left" vertical="center" wrapText="1"/>
    </xf>
    <xf numFmtId="0" fontId="3" fillId="4" borderId="7" xfId="3" applyFont="1" applyFill="1" applyBorder="1" applyAlignment="1">
      <alignment horizontal="left" vertical="center" wrapText="1"/>
    </xf>
    <xf numFmtId="0" fontId="3" fillId="4" borderId="9" xfId="3" applyFont="1" applyFill="1" applyBorder="1" applyAlignment="1">
      <alignment horizontal="left" vertical="center" wrapText="1"/>
    </xf>
    <xf numFmtId="181" fontId="8" fillId="3" borderId="3" xfId="3" applyNumberFormat="1" applyFont="1" applyFill="1" applyBorder="1" applyAlignment="1" applyProtection="1">
      <alignment horizontal="left" vertical="center"/>
      <protection hidden="1"/>
    </xf>
    <xf numFmtId="177" fontId="8" fillId="3" borderId="11" xfId="1" applyNumberFormat="1" applyFont="1" applyFill="1" applyBorder="1" applyAlignment="1" applyProtection="1">
      <alignment horizontal="left" vertical="center"/>
      <protection hidden="1"/>
    </xf>
    <xf numFmtId="177" fontId="8" fillId="3" borderId="12" xfId="1" applyNumberFormat="1" applyFont="1" applyFill="1" applyBorder="1" applyAlignment="1" applyProtection="1">
      <alignment horizontal="left" vertical="center"/>
      <protection hidden="1"/>
    </xf>
    <xf numFmtId="177" fontId="8" fillId="3" borderId="14" xfId="1" applyNumberFormat="1" applyFont="1" applyFill="1" applyBorder="1" applyAlignment="1" applyProtection="1">
      <alignment horizontal="left" vertical="center"/>
      <protection hidden="1"/>
    </xf>
    <xf numFmtId="177" fontId="8" fillId="3" borderId="13" xfId="1" applyNumberFormat="1" applyFont="1" applyFill="1" applyBorder="1" applyAlignment="1" applyProtection="1">
      <alignment horizontal="left" vertical="center"/>
      <protection hidden="1"/>
    </xf>
    <xf numFmtId="177" fontId="8" fillId="3" borderId="0" xfId="1" applyNumberFormat="1" applyFont="1" applyFill="1" applyBorder="1" applyAlignment="1" applyProtection="1">
      <alignment horizontal="left" vertical="center"/>
      <protection hidden="1"/>
    </xf>
    <xf numFmtId="177" fontId="8" fillId="3" borderId="15" xfId="1" applyNumberFormat="1" applyFont="1" applyFill="1" applyBorder="1" applyAlignment="1" applyProtection="1">
      <alignment horizontal="left" vertical="center"/>
      <protection hidden="1"/>
    </xf>
    <xf numFmtId="177" fontId="8" fillId="3" borderId="7" xfId="1" applyNumberFormat="1" applyFont="1" applyFill="1" applyBorder="1" applyAlignment="1" applyProtection="1">
      <alignment horizontal="left" vertical="center"/>
      <protection hidden="1"/>
    </xf>
    <xf numFmtId="177" fontId="8" fillId="3" borderId="8" xfId="1" applyNumberFormat="1" applyFont="1" applyFill="1" applyBorder="1" applyAlignment="1" applyProtection="1">
      <alignment horizontal="left" vertical="center"/>
      <protection hidden="1"/>
    </xf>
    <xf numFmtId="177" fontId="8" fillId="3" borderId="9" xfId="1" applyNumberFormat="1" applyFont="1" applyFill="1" applyBorder="1" applyAlignment="1" applyProtection="1">
      <alignment horizontal="left" vertical="center"/>
      <protection hidden="1"/>
    </xf>
    <xf numFmtId="0" fontId="13" fillId="4" borderId="11" xfId="3" applyFont="1" applyFill="1" applyBorder="1" applyAlignment="1">
      <alignment horizontal="center" vertical="center"/>
    </xf>
    <xf numFmtId="0" fontId="13" fillId="4" borderId="12" xfId="3" applyFont="1" applyFill="1" applyBorder="1" applyAlignment="1">
      <alignment horizontal="center" vertical="center"/>
    </xf>
    <xf numFmtId="0" fontId="13" fillId="4" borderId="14" xfId="3" applyFont="1" applyFill="1" applyBorder="1" applyAlignment="1">
      <alignment horizontal="center" vertical="center"/>
    </xf>
    <xf numFmtId="0" fontId="13" fillId="4" borderId="13" xfId="3" applyFont="1" applyFill="1" applyBorder="1" applyAlignment="1">
      <alignment horizontal="center" vertical="center"/>
    </xf>
    <xf numFmtId="0" fontId="13" fillId="4" borderId="0" xfId="3" applyFont="1" applyFill="1" applyAlignment="1">
      <alignment horizontal="center" vertical="center"/>
    </xf>
    <xf numFmtId="0" fontId="13" fillId="4" borderId="15" xfId="3" applyFont="1" applyFill="1" applyBorder="1" applyAlignment="1">
      <alignment horizontal="center" vertical="center"/>
    </xf>
    <xf numFmtId="0" fontId="13" fillId="4" borderId="7" xfId="3" applyFont="1" applyFill="1" applyBorder="1" applyAlignment="1">
      <alignment horizontal="center" vertical="center"/>
    </xf>
    <xf numFmtId="0" fontId="13" fillId="4" borderId="8" xfId="3" applyFont="1" applyFill="1" applyBorder="1" applyAlignment="1">
      <alignment horizontal="center" vertical="center"/>
    </xf>
    <xf numFmtId="0" fontId="13" fillId="4" borderId="9" xfId="3" applyFont="1" applyFill="1" applyBorder="1" applyAlignment="1">
      <alignment horizontal="center" vertical="center"/>
    </xf>
    <xf numFmtId="178" fontId="0" fillId="3" borderId="11" xfId="1" applyNumberFormat="1" applyFont="1" applyFill="1" applyBorder="1" applyAlignment="1" applyProtection="1">
      <alignment horizontal="left" vertical="center"/>
      <protection hidden="1"/>
    </xf>
    <xf numFmtId="178" fontId="0" fillId="3" borderId="12" xfId="1" applyNumberFormat="1" applyFont="1" applyFill="1" applyBorder="1" applyAlignment="1" applyProtection="1">
      <alignment horizontal="left" vertical="center"/>
      <protection hidden="1"/>
    </xf>
    <xf numFmtId="178" fontId="0" fillId="3" borderId="14" xfId="1" applyNumberFormat="1" applyFont="1" applyFill="1" applyBorder="1" applyAlignment="1" applyProtection="1">
      <alignment horizontal="left" vertical="center"/>
      <protection hidden="1"/>
    </xf>
    <xf numFmtId="178" fontId="0" fillId="3" borderId="13" xfId="1" applyNumberFormat="1" applyFont="1" applyFill="1" applyBorder="1" applyAlignment="1" applyProtection="1">
      <alignment horizontal="left" vertical="center"/>
      <protection hidden="1"/>
    </xf>
    <xf numFmtId="178" fontId="0" fillId="3" borderId="0" xfId="1" applyNumberFormat="1" applyFont="1" applyFill="1" applyBorder="1" applyAlignment="1" applyProtection="1">
      <alignment horizontal="left" vertical="center"/>
      <protection hidden="1"/>
    </xf>
    <xf numFmtId="178" fontId="0" fillId="3" borderId="15" xfId="1" applyNumberFormat="1" applyFont="1" applyFill="1" applyBorder="1" applyAlignment="1" applyProtection="1">
      <alignment horizontal="left" vertical="center"/>
      <protection hidden="1"/>
    </xf>
    <xf numFmtId="178" fontId="0" fillId="3" borderId="7" xfId="1" applyNumberFormat="1" applyFont="1" applyFill="1" applyBorder="1" applyAlignment="1" applyProtection="1">
      <alignment horizontal="left" vertical="center"/>
      <protection hidden="1"/>
    </xf>
    <xf numFmtId="178" fontId="0" fillId="3" borderId="8" xfId="1" applyNumberFormat="1" applyFont="1" applyFill="1" applyBorder="1" applyAlignment="1" applyProtection="1">
      <alignment horizontal="left" vertical="center"/>
      <protection hidden="1"/>
    </xf>
    <xf numFmtId="178" fontId="0" fillId="3" borderId="9" xfId="1" applyNumberFormat="1" applyFont="1" applyFill="1" applyBorder="1" applyAlignment="1" applyProtection="1">
      <alignment horizontal="left" vertical="center"/>
      <protection hidden="1"/>
    </xf>
    <xf numFmtId="179" fontId="8" fillId="4" borderId="1" xfId="3" applyNumberFormat="1" applyFont="1" applyFill="1" applyBorder="1" applyAlignment="1">
      <alignment horizontal="center" vertical="center"/>
    </xf>
    <xf numFmtId="179" fontId="8" fillId="4" borderId="4" xfId="3" applyNumberFormat="1" applyFont="1" applyFill="1" applyBorder="1" applyAlignment="1">
      <alignment horizontal="center" vertical="center"/>
    </xf>
    <xf numFmtId="179" fontId="3" fillId="3" borderId="3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/>
    </xf>
    <xf numFmtId="0" fontId="10" fillId="5" borderId="4" xfId="2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left" vertical="center"/>
    </xf>
    <xf numFmtId="181" fontId="8" fillId="3" borderId="1" xfId="3" applyNumberFormat="1" applyFont="1" applyFill="1" applyBorder="1" applyAlignment="1" applyProtection="1">
      <alignment horizontal="left" vertical="center"/>
      <protection hidden="1"/>
    </xf>
    <xf numFmtId="181" fontId="8" fillId="3" borderId="2" xfId="3" applyNumberFormat="1" applyFont="1" applyFill="1" applyBorder="1" applyAlignment="1" applyProtection="1">
      <alignment horizontal="left" vertical="center"/>
      <protection hidden="1"/>
    </xf>
    <xf numFmtId="181" fontId="8" fillId="3" borderId="4" xfId="3" applyNumberFormat="1" applyFont="1" applyFill="1" applyBorder="1" applyAlignment="1" applyProtection="1">
      <alignment horizontal="left" vertical="center"/>
      <protection hidden="1"/>
    </xf>
    <xf numFmtId="0" fontId="3" fillId="4" borderId="1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 textRotation="180"/>
    </xf>
    <xf numFmtId="179" fontId="3" fillId="3" borderId="5" xfId="3" applyNumberFormat="1" applyFont="1" applyFill="1" applyBorder="1" applyAlignment="1">
      <alignment horizontal="center" vertical="center"/>
    </xf>
    <xf numFmtId="179" fontId="3" fillId="3" borderId="6" xfId="3" applyNumberFormat="1" applyFont="1" applyFill="1" applyBorder="1" applyAlignment="1">
      <alignment horizontal="center" vertical="center"/>
    </xf>
    <xf numFmtId="179" fontId="3" fillId="3" borderId="10" xfId="3" applyNumberFormat="1" applyFont="1" applyFill="1" applyBorder="1" applyAlignment="1">
      <alignment horizontal="center" vertical="center"/>
    </xf>
    <xf numFmtId="49" fontId="3" fillId="3" borderId="3" xfId="3" applyNumberFormat="1" applyFont="1" applyFill="1" applyBorder="1" applyAlignment="1">
      <alignment horizontal="center" vertical="center"/>
    </xf>
    <xf numFmtId="179" fontId="8" fillId="6" borderId="11" xfId="3" applyNumberFormat="1" applyFont="1" applyFill="1" applyBorder="1" applyAlignment="1">
      <alignment horizontal="center" vertical="center"/>
    </xf>
    <xf numFmtId="179" fontId="8" fillId="6" borderId="12" xfId="3" applyNumberFormat="1" applyFont="1" applyFill="1" applyBorder="1" applyAlignment="1">
      <alignment horizontal="center" vertical="center"/>
    </xf>
    <xf numFmtId="179" fontId="8" fillId="6" borderId="13" xfId="3" applyNumberFormat="1" applyFont="1" applyFill="1" applyBorder="1" applyAlignment="1">
      <alignment horizontal="center" vertical="center"/>
    </xf>
    <xf numFmtId="179" fontId="8" fillId="6" borderId="0" xfId="3" applyNumberFormat="1" applyFont="1" applyFill="1" applyAlignment="1">
      <alignment horizontal="center" vertical="center"/>
    </xf>
    <xf numFmtId="182" fontId="8" fillId="4" borderId="3" xfId="3" applyNumberFormat="1" applyFont="1" applyFill="1" applyBorder="1" applyAlignment="1" applyProtection="1">
      <alignment horizontal="center" vertical="center"/>
      <protection hidden="1"/>
    </xf>
    <xf numFmtId="0" fontId="10" fillId="5" borderId="7" xfId="2" applyFont="1" applyFill="1" applyBorder="1" applyAlignment="1">
      <alignment horizontal="center" vertical="center"/>
    </xf>
    <xf numFmtId="0" fontId="10" fillId="5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center" vertical="center"/>
    </xf>
    <xf numFmtId="179" fontId="9" fillId="4" borderId="3" xfId="3" applyNumberFormat="1" applyFont="1" applyFill="1" applyBorder="1" applyAlignment="1" applyProtection="1">
      <alignment horizontal="right" vertical="center"/>
      <protection hidden="1"/>
    </xf>
    <xf numFmtId="179" fontId="9" fillId="4" borderId="5" xfId="3" applyNumberFormat="1" applyFont="1" applyFill="1" applyBorder="1" applyAlignment="1" applyProtection="1">
      <alignment horizontal="right" vertical="center"/>
      <protection hidden="1"/>
    </xf>
    <xf numFmtId="179" fontId="3" fillId="3" borderId="3" xfId="3" applyNumberFormat="1" applyFont="1" applyFill="1" applyBorder="1" applyAlignment="1">
      <alignment horizontal="center" vertical="center" wrapText="1"/>
    </xf>
    <xf numFmtId="179" fontId="3" fillId="3" borderId="5" xfId="3" applyNumberFormat="1" applyFont="1" applyFill="1" applyBorder="1" applyAlignment="1">
      <alignment horizontal="center" vertical="center" wrapText="1"/>
    </xf>
    <xf numFmtId="49" fontId="3" fillId="3" borderId="11" xfId="3" applyNumberFormat="1" applyFont="1" applyFill="1" applyBorder="1" applyAlignment="1">
      <alignment horizontal="center" vertical="center"/>
    </xf>
    <xf numFmtId="49" fontId="3" fillId="3" borderId="14" xfId="3" applyNumberFormat="1" applyFont="1" applyFill="1" applyBorder="1" applyAlignment="1">
      <alignment horizontal="center" vertical="center"/>
    </xf>
    <xf numFmtId="49" fontId="3" fillId="3" borderId="13" xfId="3" applyNumberFormat="1" applyFont="1" applyFill="1" applyBorder="1" applyAlignment="1">
      <alignment horizontal="center" vertical="center"/>
    </xf>
    <xf numFmtId="49" fontId="3" fillId="3" borderId="15" xfId="3" applyNumberFormat="1" applyFont="1" applyFill="1" applyBorder="1" applyAlignment="1">
      <alignment horizontal="center" vertical="center"/>
    </xf>
    <xf numFmtId="49" fontId="3" fillId="3" borderId="7" xfId="3" applyNumberFormat="1" applyFont="1" applyFill="1" applyBorder="1" applyAlignment="1">
      <alignment horizontal="center" vertical="center"/>
    </xf>
    <xf numFmtId="49" fontId="3" fillId="3" borderId="9" xfId="3" applyNumberFormat="1" applyFont="1" applyFill="1" applyBorder="1" applyAlignment="1">
      <alignment horizontal="center" vertical="center"/>
    </xf>
    <xf numFmtId="177" fontId="3" fillId="3" borderId="3" xfId="3" applyNumberFormat="1" applyFont="1" applyFill="1" applyBorder="1" applyAlignment="1">
      <alignment horizontal="center" vertical="center"/>
    </xf>
    <xf numFmtId="180" fontId="8" fillId="4" borderId="3" xfId="3" applyNumberFormat="1" applyFont="1" applyFill="1" applyBorder="1" applyAlignment="1" applyProtection="1">
      <alignment horizontal="center" vertical="center"/>
      <protection hidden="1"/>
    </xf>
    <xf numFmtId="177" fontId="3" fillId="3" borderId="5" xfId="3" applyNumberFormat="1" applyFont="1" applyFill="1" applyBorder="1" applyAlignment="1">
      <alignment horizontal="center" vertical="center"/>
    </xf>
    <xf numFmtId="177" fontId="3" fillId="3" borderId="6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176" fontId="3" fillId="3" borderId="10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 wrapText="1"/>
    </xf>
    <xf numFmtId="0" fontId="5" fillId="2" borderId="3" xfId="3" applyFont="1" applyFill="1" applyBorder="1" applyAlignment="1" applyProtection="1">
      <alignment horizontal="center" vertical="center"/>
      <protection locked="0"/>
    </xf>
    <xf numFmtId="0" fontId="6" fillId="2" borderId="1" xfId="3" applyFont="1" applyFill="1" applyBorder="1" applyAlignment="1" applyProtection="1">
      <alignment horizontal="center" vertical="center"/>
      <protection locked="0"/>
    </xf>
    <xf numFmtId="0" fontId="6" fillId="2" borderId="2" xfId="3" applyFont="1" applyFill="1" applyBorder="1" applyAlignment="1" applyProtection="1">
      <alignment horizontal="center" vertical="center"/>
      <protection locked="0"/>
    </xf>
    <xf numFmtId="0" fontId="6" fillId="2" borderId="4" xfId="3" applyFont="1" applyFill="1" applyBorder="1" applyAlignment="1" applyProtection="1">
      <alignment horizontal="center" vertical="center"/>
      <protection locked="0"/>
    </xf>
    <xf numFmtId="0" fontId="3" fillId="3" borderId="1" xfId="3" applyFont="1" applyFill="1" applyBorder="1" applyAlignment="1" applyProtection="1">
      <alignment horizontal="center" vertical="center"/>
      <protection locked="0"/>
    </xf>
    <xf numFmtId="0" fontId="3" fillId="3" borderId="4" xfId="3" applyFont="1" applyFill="1" applyBorder="1" applyAlignment="1" applyProtection="1">
      <alignment horizontal="center" vertical="center"/>
      <protection locked="0"/>
    </xf>
    <xf numFmtId="14" fontId="5" fillId="2" borderId="3" xfId="3" applyNumberFormat="1" applyFont="1" applyFill="1" applyBorder="1" applyAlignment="1" applyProtection="1">
      <alignment horizontal="center" vertical="center"/>
      <protection locked="0"/>
    </xf>
    <xf numFmtId="0" fontId="19" fillId="2" borderId="1" xfId="2" applyFont="1" applyFill="1" applyBorder="1" applyAlignment="1" applyProtection="1">
      <alignment horizontal="center" vertical="center"/>
      <protection locked="0"/>
    </xf>
    <xf numFmtId="0" fontId="2" fillId="2" borderId="2" xfId="2" applyFont="1" applyFill="1" applyBorder="1" applyAlignment="1" applyProtection="1">
      <alignment horizontal="center" vertical="center"/>
      <protection locked="0"/>
    </xf>
    <xf numFmtId="0" fontId="2" fillId="2" borderId="4" xfId="2" applyFont="1" applyFill="1" applyBorder="1" applyAlignment="1" applyProtection="1">
      <alignment horizontal="center" vertical="center"/>
      <protection locked="0"/>
    </xf>
    <xf numFmtId="0" fontId="4" fillId="2" borderId="3" xfId="3" applyFont="1" applyFill="1" applyBorder="1" applyAlignment="1" applyProtection="1">
      <alignment horizontal="center" vertical="center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</cellXfs>
  <cellStyles count="4">
    <cellStyle name="百分比 2" xfId="1" xr:uid="{00000000-0005-0000-0000-00000D000000}"/>
    <cellStyle name="常规" xfId="0" builtinId="0"/>
    <cellStyle name="常规 2" xfId="3" xr:uid="{00000000-0005-0000-0000-000033000000}"/>
    <cellStyle name="常规_CPK" xfId="2" xr:uid="{00000000-0005-0000-0000-00002A000000}"/>
  </cellStyles>
  <dxfs count="2"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A</c:v>
          </c:tx>
          <c:val>
            <c:numRef>
              <c:f>Templete!$D$11:$M$11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50-4E24-A2A0-5865255A1CF8}"/>
            </c:ext>
          </c:extLst>
        </c:ser>
        <c:ser>
          <c:idx val="2"/>
          <c:order val="1"/>
          <c:tx>
            <c:v>B</c:v>
          </c:tx>
          <c:val>
            <c:numRef>
              <c:f>Templete!$D$16:$M$16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0-4E24-A2A0-5865255A1CF8}"/>
            </c:ext>
          </c:extLst>
        </c:ser>
        <c:ser>
          <c:idx val="3"/>
          <c:order val="2"/>
          <c:tx>
            <c:v>C</c:v>
          </c:tx>
          <c:val>
            <c:numRef>
              <c:f>Templete!$D$21:$M$21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50-4E24-A2A0-5865255A1CF8}"/>
            </c:ext>
          </c:extLst>
        </c:ser>
        <c:ser>
          <c:idx val="4"/>
          <c:order val="3"/>
          <c:tx>
            <c:v>CL</c:v>
          </c:tx>
          <c:val>
            <c:numRef>
              <c:f>Templete!$D$31:$M$31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50-4E24-A2A0-5865255A1CF8}"/>
            </c:ext>
          </c:extLst>
        </c:ser>
        <c:ser>
          <c:idx val="5"/>
          <c:order val="4"/>
          <c:tx>
            <c:v>UCL</c:v>
          </c:tx>
          <c:val>
            <c:numRef>
              <c:f>Templete!$D$32:$M$32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50-4E24-A2A0-5865255A1CF8}"/>
            </c:ext>
          </c:extLst>
        </c:ser>
        <c:ser>
          <c:idx val="6"/>
          <c:order val="5"/>
          <c:tx>
            <c:v>LCL</c:v>
          </c:tx>
          <c:val>
            <c:numRef>
              <c:f>Templete!$D$33:$M$33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50-4E24-A2A0-5865255A1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49816"/>
        <c:axId val="251650208"/>
      </c:lineChart>
      <c:catAx>
        <c:axId val="2516498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1650208"/>
        <c:crosses val="autoZero"/>
        <c:auto val="1"/>
        <c:lblAlgn val="ctr"/>
        <c:lblOffset val="100"/>
        <c:noMultiLvlLbl val="0"/>
      </c:catAx>
      <c:valAx>
        <c:axId val="251650208"/>
        <c:scaling>
          <c:orientation val="minMax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1649816"/>
        <c:crosses val="autoZero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gradFill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0"/>
    </a:gradFill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A</c:v>
          </c:tx>
          <c:val>
            <c:numRef>
              <c:f>Templete!$D$12:$M$12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D-4A9E-902D-4611C4C9B9F7}"/>
            </c:ext>
          </c:extLst>
        </c:ser>
        <c:ser>
          <c:idx val="2"/>
          <c:order val="1"/>
          <c:tx>
            <c:v>B</c:v>
          </c:tx>
          <c:val>
            <c:numRef>
              <c:f>Templete!$D$17:$M$17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D-4A9E-902D-4611C4C9B9F7}"/>
            </c:ext>
          </c:extLst>
        </c:ser>
        <c:ser>
          <c:idx val="3"/>
          <c:order val="2"/>
          <c:tx>
            <c:v>C</c:v>
          </c:tx>
          <c:val>
            <c:numRef>
              <c:f>Templete!$D$22:$M$22</c:f>
              <c:numCache>
                <c:formatCode>0.000_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4D-4A9E-902D-4611C4C9B9F7}"/>
            </c:ext>
          </c:extLst>
        </c:ser>
        <c:ser>
          <c:idx val="4"/>
          <c:order val="3"/>
          <c:tx>
            <c:v>CL</c:v>
          </c:tx>
          <c:val>
            <c:numRef>
              <c:f>Templete!$D$37:$M$37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4D-4A9E-902D-4611C4C9B9F7}"/>
            </c:ext>
          </c:extLst>
        </c:ser>
        <c:ser>
          <c:idx val="5"/>
          <c:order val="4"/>
          <c:tx>
            <c:v>UCL</c:v>
          </c:tx>
          <c:val>
            <c:numRef>
              <c:f>Templete!$D$38:$M$38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4D-4A9E-902D-4611C4C9B9F7}"/>
            </c:ext>
          </c:extLst>
        </c:ser>
        <c:ser>
          <c:idx val="6"/>
          <c:order val="5"/>
          <c:tx>
            <c:v>LCL</c:v>
          </c:tx>
          <c:val>
            <c:numRef>
              <c:f>Templete!$D$39:$M$39</c:f>
              <c:numCache>
                <c:formatCode>0.0000_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4D-4A9E-902D-4611C4C9B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50992"/>
        <c:axId val="251651384"/>
      </c:lineChart>
      <c:catAx>
        <c:axId val="251650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1651384"/>
        <c:crosses val="autoZero"/>
        <c:auto val="1"/>
        <c:lblAlgn val="ctr"/>
        <c:lblOffset val="100"/>
        <c:noMultiLvlLbl val="0"/>
      </c:catAx>
      <c:valAx>
        <c:axId val="251651384"/>
        <c:scaling>
          <c:orientation val="minMax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1650992"/>
        <c:crosses val="autoZero"/>
        <c:crossBetween val="between"/>
      </c:valAx>
      <c:spPr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c:spPr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gradFill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0"/>
    </a:gradFill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9525</xdr:rowOff>
    </xdr:from>
    <xdr:to>
      <xdr:col>13</xdr:col>
      <xdr:colOff>0</xdr:colOff>
      <xdr:row>35</xdr:row>
      <xdr:rowOff>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8282</xdr:colOff>
      <xdr:row>39</xdr:row>
      <xdr:rowOff>9525</xdr:rowOff>
    </xdr:from>
    <xdr:to>
      <xdr:col>12</xdr:col>
      <xdr:colOff>637347</xdr:colOff>
      <xdr:row>41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219075</xdr:colOff>
      <xdr:row>26</xdr:row>
      <xdr:rowOff>171450</xdr:rowOff>
    </xdr:from>
    <xdr:to>
      <xdr:col>13</xdr:col>
      <xdr:colOff>295275</xdr:colOff>
      <xdr:row>28</xdr:row>
      <xdr:rowOff>9525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7122160" y="5894070"/>
          <a:ext cx="76200" cy="203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64"/>
  <sheetViews>
    <sheetView tabSelected="1" workbookViewId="0">
      <selection activeCell="E4" sqref="E4:G4"/>
    </sheetView>
  </sheetViews>
  <sheetFormatPr defaultColWidth="9" defaultRowHeight="15" x14ac:dyDescent="0.3"/>
  <cols>
    <col min="1" max="1" width="4.84375" style="1" customWidth="1"/>
    <col min="2" max="3" width="6.07421875" style="1" customWidth="1"/>
    <col min="4" max="4" width="8.53515625" style="1" customWidth="1"/>
    <col min="5" max="13" width="8.3046875" style="1" customWidth="1"/>
    <col min="14" max="14" width="6.69140625" style="1" customWidth="1"/>
    <col min="15" max="15" width="7.23046875" style="1" customWidth="1"/>
    <col min="16" max="16" width="6.69140625" style="1" customWidth="1"/>
    <col min="17" max="16384" width="9" style="1"/>
  </cols>
  <sheetData>
    <row r="1" spans="1:16" ht="35.15" customHeight="1" x14ac:dyDescent="0.3">
      <c r="A1" s="161" t="s">
        <v>73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3"/>
    </row>
    <row r="2" spans="1:16" ht="22.5" customHeight="1" x14ac:dyDescent="0.3">
      <c r="A2" s="2" t="s">
        <v>0</v>
      </c>
      <c r="B2" s="164"/>
      <c r="C2" s="154"/>
      <c r="D2" s="3" t="s">
        <v>1</v>
      </c>
      <c r="E2" s="155"/>
      <c r="F2" s="156"/>
      <c r="G2" s="157"/>
      <c r="H2" s="3" t="s">
        <v>2</v>
      </c>
      <c r="I2" s="155"/>
      <c r="J2" s="156"/>
      <c r="K2" s="157"/>
      <c r="L2" s="158" t="s">
        <v>3</v>
      </c>
      <c r="M2" s="159"/>
      <c r="N2" s="165"/>
      <c r="O2" s="165"/>
      <c r="P2" s="165"/>
    </row>
    <row r="3" spans="1:16" ht="28.5" customHeight="1" x14ac:dyDescent="0.3">
      <c r="A3" s="2" t="s">
        <v>4</v>
      </c>
      <c r="B3" s="164"/>
      <c r="C3" s="154"/>
      <c r="D3" s="3" t="s">
        <v>5</v>
      </c>
      <c r="E3" s="155"/>
      <c r="F3" s="156"/>
      <c r="G3" s="157"/>
      <c r="H3" s="3" t="s">
        <v>6</v>
      </c>
      <c r="I3" s="155"/>
      <c r="J3" s="156"/>
      <c r="K3" s="157"/>
      <c r="L3" s="158" t="s">
        <v>7</v>
      </c>
      <c r="M3" s="159"/>
      <c r="N3" s="155"/>
      <c r="O3" s="156"/>
      <c r="P3" s="157"/>
    </row>
    <row r="4" spans="1:16" ht="29.25" customHeight="1" x14ac:dyDescent="0.3">
      <c r="A4" s="2" t="s">
        <v>8</v>
      </c>
      <c r="B4" s="154"/>
      <c r="C4" s="154"/>
      <c r="D4" s="4" t="s">
        <v>9</v>
      </c>
      <c r="E4" s="155"/>
      <c r="F4" s="156"/>
      <c r="G4" s="157"/>
      <c r="H4" s="3" t="s">
        <v>10</v>
      </c>
      <c r="I4" s="155"/>
      <c r="J4" s="156"/>
      <c r="K4" s="157"/>
      <c r="L4" s="158" t="s">
        <v>11</v>
      </c>
      <c r="M4" s="159"/>
      <c r="N4" s="155"/>
      <c r="O4" s="156"/>
      <c r="P4" s="157"/>
    </row>
    <row r="5" spans="1:16" ht="29.25" customHeight="1" x14ac:dyDescent="0.3">
      <c r="A5" s="2" t="s">
        <v>12</v>
      </c>
      <c r="B5" s="160"/>
      <c r="C5" s="154"/>
      <c r="D5" s="5" t="s">
        <v>13</v>
      </c>
      <c r="E5" s="155"/>
      <c r="F5" s="156"/>
      <c r="G5" s="157"/>
      <c r="H5" s="3" t="s">
        <v>14</v>
      </c>
      <c r="I5" s="155"/>
      <c r="J5" s="156"/>
      <c r="K5" s="157"/>
      <c r="L5" s="158" t="s">
        <v>15</v>
      </c>
      <c r="M5" s="159"/>
      <c r="N5" s="155"/>
      <c r="O5" s="156"/>
      <c r="P5" s="157"/>
    </row>
    <row r="6" spans="1:16" x14ac:dyDescent="0.3">
      <c r="A6" s="153" t="s">
        <v>16</v>
      </c>
      <c r="B6" s="153"/>
      <c r="C6" s="153"/>
      <c r="D6" s="151" t="s">
        <v>17</v>
      </c>
      <c r="E6" s="151"/>
      <c r="F6" s="151"/>
      <c r="G6" s="151"/>
      <c r="H6" s="151"/>
      <c r="I6" s="151"/>
      <c r="J6" s="151"/>
      <c r="K6" s="151"/>
      <c r="L6" s="152"/>
      <c r="M6" s="152"/>
      <c r="N6" s="151" t="s">
        <v>18</v>
      </c>
      <c r="O6" s="151"/>
      <c r="P6" s="151"/>
    </row>
    <row r="7" spans="1:16" x14ac:dyDescent="0.3">
      <c r="A7" s="153"/>
      <c r="B7" s="153"/>
      <c r="C7" s="153"/>
      <c r="D7" s="6">
        <v>1</v>
      </c>
      <c r="E7" s="6">
        <v>2</v>
      </c>
      <c r="F7" s="6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151"/>
      <c r="O7" s="151"/>
      <c r="P7" s="151"/>
    </row>
    <row r="8" spans="1:16" x14ac:dyDescent="0.3">
      <c r="A8" s="149" t="s">
        <v>19</v>
      </c>
      <c r="B8" s="147">
        <v>1</v>
      </c>
      <c r="C8" s="147"/>
      <c r="D8" s="7"/>
      <c r="E8" s="7"/>
      <c r="F8" s="7"/>
      <c r="G8" s="7"/>
      <c r="H8" s="7"/>
      <c r="I8" s="7"/>
      <c r="J8" s="7"/>
      <c r="K8" s="7"/>
      <c r="L8" s="7"/>
      <c r="M8" s="7"/>
      <c r="N8" s="148" t="str">
        <f t="shared" ref="N8:N10" si="0">IF(D8="","",SUM(D8:M8)/COUNT(D8:M8))</f>
        <v/>
      </c>
      <c r="O8" s="148"/>
      <c r="P8" s="148"/>
    </row>
    <row r="9" spans="1:16" x14ac:dyDescent="0.3">
      <c r="A9" s="150"/>
      <c r="B9" s="147">
        <v>2</v>
      </c>
      <c r="C9" s="147"/>
      <c r="D9" s="7"/>
      <c r="E9" s="7"/>
      <c r="F9" s="7"/>
      <c r="G9" s="7"/>
      <c r="H9" s="7"/>
      <c r="I9" s="7"/>
      <c r="J9" s="7"/>
      <c r="K9" s="7"/>
      <c r="L9" s="7"/>
      <c r="M9" s="7"/>
      <c r="N9" s="148" t="str">
        <f t="shared" si="0"/>
        <v/>
      </c>
      <c r="O9" s="148"/>
      <c r="P9" s="148"/>
    </row>
    <row r="10" spans="1:16" x14ac:dyDescent="0.3">
      <c r="A10" s="150"/>
      <c r="B10" s="147">
        <v>3</v>
      </c>
      <c r="C10" s="147"/>
      <c r="D10" s="7"/>
      <c r="E10" s="7"/>
      <c r="F10" s="7"/>
      <c r="G10" s="7"/>
      <c r="H10" s="7"/>
      <c r="I10" s="7"/>
      <c r="J10" s="7"/>
      <c r="K10" s="7"/>
      <c r="L10" s="7"/>
      <c r="M10" s="7"/>
      <c r="N10" s="148" t="str">
        <f t="shared" si="0"/>
        <v/>
      </c>
      <c r="O10" s="148"/>
      <c r="P10" s="148"/>
    </row>
    <row r="11" spans="1:16" x14ac:dyDescent="0.3">
      <c r="A11" s="147" t="s">
        <v>18</v>
      </c>
      <c r="B11" s="147"/>
      <c r="C11" s="147"/>
      <c r="D11" s="8" t="str">
        <f t="shared" ref="D11:M11" si="1">IF(D8="","",SUM(D8:D10)/COUNT(D8:D10))</f>
        <v/>
      </c>
      <c r="E11" s="8" t="str">
        <f t="shared" si="1"/>
        <v/>
      </c>
      <c r="F11" s="8" t="str">
        <f t="shared" si="1"/>
        <v/>
      </c>
      <c r="G11" s="8" t="str">
        <f t="shared" si="1"/>
        <v/>
      </c>
      <c r="H11" s="8" t="str">
        <f t="shared" si="1"/>
        <v/>
      </c>
      <c r="I11" s="8" t="str">
        <f t="shared" si="1"/>
        <v/>
      </c>
      <c r="J11" s="8" t="str">
        <f t="shared" si="1"/>
        <v/>
      </c>
      <c r="K11" s="8" t="str">
        <f t="shared" si="1"/>
        <v/>
      </c>
      <c r="L11" s="8" t="str">
        <f t="shared" si="1"/>
        <v/>
      </c>
      <c r="M11" s="8" t="str">
        <f t="shared" si="1"/>
        <v/>
      </c>
      <c r="N11" s="18" t="s">
        <v>20</v>
      </c>
      <c r="O11" s="133" t="str">
        <f t="shared" ref="O11:O17" si="2">IF(D11="","",SUM(D11:M11)/COUNT(D11:M11))</f>
        <v/>
      </c>
      <c r="P11" s="133"/>
    </row>
    <row r="12" spans="1:16" x14ac:dyDescent="0.3">
      <c r="A12" s="147" t="s">
        <v>21</v>
      </c>
      <c r="B12" s="147"/>
      <c r="C12" s="147"/>
      <c r="D12" s="8" t="str">
        <f t="shared" ref="D12:M12" si="3">IF(D8="","",MAX(D8:D10)-MIN(D8:D10))</f>
        <v/>
      </c>
      <c r="E12" s="8" t="str">
        <f t="shared" si="3"/>
        <v/>
      </c>
      <c r="F12" s="8" t="str">
        <f t="shared" si="3"/>
        <v/>
      </c>
      <c r="G12" s="8" t="str">
        <f t="shared" si="3"/>
        <v/>
      </c>
      <c r="H12" s="8" t="str">
        <f t="shared" si="3"/>
        <v/>
      </c>
      <c r="I12" s="8" t="str">
        <f t="shared" si="3"/>
        <v/>
      </c>
      <c r="J12" s="8" t="str">
        <f t="shared" si="3"/>
        <v/>
      </c>
      <c r="K12" s="8" t="str">
        <f t="shared" si="3"/>
        <v/>
      </c>
      <c r="L12" s="8" t="str">
        <f t="shared" si="3"/>
        <v/>
      </c>
      <c r="M12" s="8" t="str">
        <f t="shared" si="3"/>
        <v/>
      </c>
      <c r="N12" s="19" t="s">
        <v>22</v>
      </c>
      <c r="O12" s="133" t="str">
        <f t="shared" si="2"/>
        <v/>
      </c>
      <c r="P12" s="133"/>
    </row>
    <row r="13" spans="1:16" x14ac:dyDescent="0.3">
      <c r="A13" s="149" t="s">
        <v>23</v>
      </c>
      <c r="B13" s="147">
        <v>1</v>
      </c>
      <c r="C13" s="147"/>
      <c r="D13" s="7"/>
      <c r="E13" s="7"/>
      <c r="F13" s="7"/>
      <c r="G13" s="7"/>
      <c r="H13" s="7"/>
      <c r="I13" s="7"/>
      <c r="J13" s="7"/>
      <c r="K13" s="7"/>
      <c r="L13" s="7"/>
      <c r="M13" s="7"/>
      <c r="N13" s="148" t="str">
        <f t="shared" ref="N13:N15" si="4">IF(D13="","",SUM(D13:M13)/COUNT(D13:M13))</f>
        <v/>
      </c>
      <c r="O13" s="148"/>
      <c r="P13" s="148"/>
    </row>
    <row r="14" spans="1:16" x14ac:dyDescent="0.3">
      <c r="A14" s="150"/>
      <c r="B14" s="147">
        <v>2</v>
      </c>
      <c r="C14" s="147"/>
      <c r="D14" s="7"/>
      <c r="E14" s="7"/>
      <c r="F14" s="7"/>
      <c r="G14" s="7"/>
      <c r="H14" s="7"/>
      <c r="I14" s="7"/>
      <c r="J14" s="7"/>
      <c r="K14" s="7"/>
      <c r="L14" s="7"/>
      <c r="M14" s="7"/>
      <c r="N14" s="148" t="str">
        <f t="shared" si="4"/>
        <v/>
      </c>
      <c r="O14" s="148"/>
      <c r="P14" s="148"/>
    </row>
    <row r="15" spans="1:16" x14ac:dyDescent="0.3">
      <c r="A15" s="150"/>
      <c r="B15" s="147">
        <v>3</v>
      </c>
      <c r="C15" s="147"/>
      <c r="D15" s="7"/>
      <c r="E15" s="7"/>
      <c r="F15" s="7"/>
      <c r="G15" s="7"/>
      <c r="H15" s="7"/>
      <c r="I15" s="7"/>
      <c r="J15" s="7"/>
      <c r="K15" s="7"/>
      <c r="L15" s="7"/>
      <c r="M15" s="7"/>
      <c r="N15" s="148" t="str">
        <f t="shared" si="4"/>
        <v/>
      </c>
      <c r="O15" s="148"/>
      <c r="P15" s="148"/>
    </row>
    <row r="16" spans="1:16" x14ac:dyDescent="0.3">
      <c r="A16" s="147" t="s">
        <v>18</v>
      </c>
      <c r="B16" s="147"/>
      <c r="C16" s="147"/>
      <c r="D16" s="8" t="str">
        <f t="shared" ref="D16:M16" si="5">IF(D13="","",SUM(D13:D15)/COUNT(D13:D15))</f>
        <v/>
      </c>
      <c r="E16" s="8" t="str">
        <f t="shared" si="5"/>
        <v/>
      </c>
      <c r="F16" s="8" t="str">
        <f t="shared" si="5"/>
        <v/>
      </c>
      <c r="G16" s="8" t="str">
        <f t="shared" si="5"/>
        <v/>
      </c>
      <c r="H16" s="8" t="str">
        <f t="shared" si="5"/>
        <v/>
      </c>
      <c r="I16" s="8" t="str">
        <f t="shared" si="5"/>
        <v/>
      </c>
      <c r="J16" s="8" t="str">
        <f t="shared" si="5"/>
        <v/>
      </c>
      <c r="K16" s="8" t="str">
        <f t="shared" si="5"/>
        <v/>
      </c>
      <c r="L16" s="8" t="str">
        <f t="shared" si="5"/>
        <v/>
      </c>
      <c r="M16" s="8" t="str">
        <f t="shared" si="5"/>
        <v/>
      </c>
      <c r="N16" s="19" t="s">
        <v>24</v>
      </c>
      <c r="O16" s="133" t="str">
        <f t="shared" si="2"/>
        <v/>
      </c>
      <c r="P16" s="133"/>
    </row>
    <row r="17" spans="1:16" x14ac:dyDescent="0.3">
      <c r="A17" s="147" t="s">
        <v>21</v>
      </c>
      <c r="B17" s="147"/>
      <c r="C17" s="147"/>
      <c r="D17" s="8" t="str">
        <f t="shared" ref="D17:M17" si="6">IF(D13="","",MAX(D13:D15)-MIN(D13:D15))</f>
        <v/>
      </c>
      <c r="E17" s="8" t="str">
        <f t="shared" si="6"/>
        <v/>
      </c>
      <c r="F17" s="8" t="str">
        <f t="shared" si="6"/>
        <v/>
      </c>
      <c r="G17" s="8" t="str">
        <f t="shared" si="6"/>
        <v/>
      </c>
      <c r="H17" s="8" t="str">
        <f t="shared" si="6"/>
        <v/>
      </c>
      <c r="I17" s="8" t="str">
        <f t="shared" si="6"/>
        <v/>
      </c>
      <c r="J17" s="8" t="str">
        <f t="shared" si="6"/>
        <v/>
      </c>
      <c r="K17" s="8" t="str">
        <f t="shared" si="6"/>
        <v/>
      </c>
      <c r="L17" s="8" t="str">
        <f t="shared" si="6"/>
        <v/>
      </c>
      <c r="M17" s="8" t="str">
        <f t="shared" si="6"/>
        <v/>
      </c>
      <c r="N17" s="19" t="s">
        <v>25</v>
      </c>
      <c r="O17" s="133" t="str">
        <f t="shared" si="2"/>
        <v/>
      </c>
      <c r="P17" s="133"/>
    </row>
    <row r="18" spans="1:16" x14ac:dyDescent="0.3">
      <c r="A18" s="149" t="s">
        <v>26</v>
      </c>
      <c r="B18" s="147">
        <v>1</v>
      </c>
      <c r="C18" s="147"/>
      <c r="D18" s="7"/>
      <c r="E18" s="7"/>
      <c r="F18" s="7"/>
      <c r="G18" s="7"/>
      <c r="H18" s="7"/>
      <c r="I18" s="7"/>
      <c r="J18" s="7"/>
      <c r="K18" s="7"/>
      <c r="L18" s="7"/>
      <c r="M18" s="7"/>
      <c r="N18" s="148" t="str">
        <f t="shared" ref="N18:N20" si="7">IF(D18="","",SUM(D18:M18)/COUNT(D18:M18))</f>
        <v/>
      </c>
      <c r="O18" s="148"/>
      <c r="P18" s="148"/>
    </row>
    <row r="19" spans="1:16" x14ac:dyDescent="0.3">
      <c r="A19" s="150"/>
      <c r="B19" s="147">
        <v>2</v>
      </c>
      <c r="C19" s="147"/>
      <c r="D19" s="7"/>
      <c r="E19" s="7"/>
      <c r="F19" s="7"/>
      <c r="G19" s="7"/>
      <c r="H19" s="7"/>
      <c r="I19" s="7"/>
      <c r="J19" s="7"/>
      <c r="K19" s="7"/>
      <c r="L19" s="7"/>
      <c r="M19" s="7"/>
      <c r="N19" s="148" t="str">
        <f t="shared" si="7"/>
        <v/>
      </c>
      <c r="O19" s="148"/>
      <c r="P19" s="148"/>
    </row>
    <row r="20" spans="1:16" x14ac:dyDescent="0.3">
      <c r="A20" s="150"/>
      <c r="B20" s="147">
        <v>3</v>
      </c>
      <c r="C20" s="147"/>
      <c r="D20" s="7"/>
      <c r="E20" s="7"/>
      <c r="F20" s="7"/>
      <c r="G20" s="7"/>
      <c r="H20" s="7"/>
      <c r="I20" s="7"/>
      <c r="J20" s="7"/>
      <c r="K20" s="7"/>
      <c r="L20" s="7"/>
      <c r="M20" s="7"/>
      <c r="N20" s="148" t="str">
        <f t="shared" si="7"/>
        <v/>
      </c>
      <c r="O20" s="148"/>
      <c r="P20" s="148"/>
    </row>
    <row r="21" spans="1:16" x14ac:dyDescent="0.3">
      <c r="A21" s="111" t="s">
        <v>18</v>
      </c>
      <c r="B21" s="111"/>
      <c r="C21" s="111"/>
      <c r="D21" s="8" t="str">
        <f t="shared" ref="D21:M21" si="8">IF(D18="","",SUM(D18:D20)/COUNT(D18:D20))</f>
        <v/>
      </c>
      <c r="E21" s="8" t="str">
        <f t="shared" si="8"/>
        <v/>
      </c>
      <c r="F21" s="8" t="str">
        <f t="shared" si="8"/>
        <v/>
      </c>
      <c r="G21" s="8" t="str">
        <f t="shared" si="8"/>
        <v/>
      </c>
      <c r="H21" s="8" t="str">
        <f t="shared" si="8"/>
        <v/>
      </c>
      <c r="I21" s="8" t="str">
        <f t="shared" si="8"/>
        <v/>
      </c>
      <c r="J21" s="8" t="str">
        <f t="shared" si="8"/>
        <v/>
      </c>
      <c r="K21" s="8" t="str">
        <f t="shared" si="8"/>
        <v/>
      </c>
      <c r="L21" s="8" t="str">
        <f t="shared" si="8"/>
        <v/>
      </c>
      <c r="M21" s="8" t="str">
        <f t="shared" si="8"/>
        <v/>
      </c>
      <c r="N21" s="19" t="s">
        <v>27</v>
      </c>
      <c r="O21" s="133" t="str">
        <f t="shared" ref="O21:O27" si="9">IF(D21="","",SUM(D21:M21)/COUNT(D21:M21))</f>
        <v/>
      </c>
      <c r="P21" s="133"/>
    </row>
    <row r="22" spans="1:16" x14ac:dyDescent="0.3">
      <c r="A22" s="111" t="s">
        <v>21</v>
      </c>
      <c r="B22" s="111"/>
      <c r="C22" s="111"/>
      <c r="D22" s="8" t="str">
        <f t="shared" ref="D22:M22" si="10">IF(D18="","",MAX(D18:D20)-MIN(D18:D20))</f>
        <v/>
      </c>
      <c r="E22" s="8" t="str">
        <f t="shared" si="10"/>
        <v/>
      </c>
      <c r="F22" s="8" t="str">
        <f t="shared" si="10"/>
        <v/>
      </c>
      <c r="G22" s="8" t="str">
        <f t="shared" si="10"/>
        <v/>
      </c>
      <c r="H22" s="8" t="str">
        <f t="shared" si="10"/>
        <v/>
      </c>
      <c r="I22" s="8" t="str">
        <f t="shared" si="10"/>
        <v/>
      </c>
      <c r="J22" s="8" t="str">
        <f t="shared" si="10"/>
        <v/>
      </c>
      <c r="K22" s="8" t="str">
        <f t="shared" si="10"/>
        <v/>
      </c>
      <c r="L22" s="8" t="str">
        <f t="shared" si="10"/>
        <v/>
      </c>
      <c r="M22" s="8" t="str">
        <f t="shared" si="10"/>
        <v/>
      </c>
      <c r="N22" s="19" t="s">
        <v>28</v>
      </c>
      <c r="O22" s="133" t="str">
        <f t="shared" si="9"/>
        <v/>
      </c>
      <c r="P22" s="133"/>
    </row>
    <row r="23" spans="1:16" x14ac:dyDescent="0.3">
      <c r="A23" s="149" t="s">
        <v>29</v>
      </c>
      <c r="B23" s="147">
        <v>1</v>
      </c>
      <c r="C23" s="147"/>
      <c r="D23" s="9"/>
      <c r="E23" s="9"/>
      <c r="F23" s="9"/>
      <c r="G23" s="9"/>
      <c r="H23" s="9"/>
      <c r="I23" s="9"/>
      <c r="J23" s="9"/>
      <c r="K23" s="9"/>
      <c r="L23" s="9"/>
      <c r="M23" s="9"/>
      <c r="N23" s="148" t="str">
        <f t="shared" ref="N23:N25" si="11">IF(D23="","",SUM(D23:M23)/COUNT(D23:M23))</f>
        <v/>
      </c>
      <c r="O23" s="148"/>
      <c r="P23" s="148"/>
    </row>
    <row r="24" spans="1:16" x14ac:dyDescent="0.3">
      <c r="A24" s="150"/>
      <c r="B24" s="147">
        <v>2</v>
      </c>
      <c r="C24" s="147"/>
      <c r="D24" s="9"/>
      <c r="E24" s="9"/>
      <c r="F24" s="9"/>
      <c r="G24" s="9"/>
      <c r="H24" s="9"/>
      <c r="I24" s="9"/>
      <c r="J24" s="9"/>
      <c r="K24" s="9"/>
      <c r="L24" s="9"/>
      <c r="M24" s="9"/>
      <c r="N24" s="148" t="str">
        <f t="shared" si="11"/>
        <v/>
      </c>
      <c r="O24" s="148"/>
      <c r="P24" s="148"/>
    </row>
    <row r="25" spans="1:16" x14ac:dyDescent="0.3">
      <c r="A25" s="150"/>
      <c r="B25" s="147">
        <v>3</v>
      </c>
      <c r="C25" s="147"/>
      <c r="D25" s="9"/>
      <c r="E25" s="9"/>
      <c r="F25" s="9"/>
      <c r="G25" s="9"/>
      <c r="H25" s="9"/>
      <c r="I25" s="9"/>
      <c r="J25" s="9"/>
      <c r="K25" s="9"/>
      <c r="L25" s="9"/>
      <c r="M25" s="9"/>
      <c r="N25" s="148" t="str">
        <f t="shared" si="11"/>
        <v/>
      </c>
      <c r="O25" s="148"/>
      <c r="P25" s="148"/>
    </row>
    <row r="26" spans="1:16" x14ac:dyDescent="0.3">
      <c r="A26" s="111" t="s">
        <v>18</v>
      </c>
      <c r="B26" s="111"/>
      <c r="C26" s="111"/>
      <c r="D26" s="8" t="str">
        <f t="shared" ref="D26:M26" si="12">IF(D23="","",SUM(D23:D25)/COUNT(D23:D25))</f>
        <v/>
      </c>
      <c r="E26" s="8" t="str">
        <f t="shared" si="12"/>
        <v/>
      </c>
      <c r="F26" s="8" t="str">
        <f t="shared" si="12"/>
        <v/>
      </c>
      <c r="G26" s="8" t="str">
        <f t="shared" si="12"/>
        <v/>
      </c>
      <c r="H26" s="8" t="str">
        <f t="shared" si="12"/>
        <v/>
      </c>
      <c r="I26" s="8" t="str">
        <f t="shared" si="12"/>
        <v/>
      </c>
      <c r="J26" s="8" t="str">
        <f t="shared" si="12"/>
        <v/>
      </c>
      <c r="K26" s="8" t="str">
        <f t="shared" si="12"/>
        <v/>
      </c>
      <c r="L26" s="8" t="str">
        <f t="shared" si="12"/>
        <v/>
      </c>
      <c r="M26" s="8" t="str">
        <f t="shared" si="12"/>
        <v/>
      </c>
      <c r="N26" s="19" t="s">
        <v>30</v>
      </c>
      <c r="O26" s="133" t="str">
        <f t="shared" si="9"/>
        <v/>
      </c>
      <c r="P26" s="133"/>
    </row>
    <row r="27" spans="1:16" x14ac:dyDescent="0.3">
      <c r="A27" s="111" t="s">
        <v>21</v>
      </c>
      <c r="B27" s="111"/>
      <c r="C27" s="111"/>
      <c r="D27" s="8" t="str">
        <f t="shared" ref="D27:M27" si="13">IF(D23="","",MAX(D23:D25)-MIN(D23:D25))</f>
        <v/>
      </c>
      <c r="E27" s="8" t="str">
        <f t="shared" si="13"/>
        <v/>
      </c>
      <c r="F27" s="8" t="str">
        <f t="shared" si="13"/>
        <v/>
      </c>
      <c r="G27" s="8" t="str">
        <f t="shared" si="13"/>
        <v/>
      </c>
      <c r="H27" s="8" t="str">
        <f t="shared" si="13"/>
        <v/>
      </c>
      <c r="I27" s="8" t="str">
        <f t="shared" si="13"/>
        <v/>
      </c>
      <c r="J27" s="8" t="str">
        <f t="shared" si="13"/>
        <v/>
      </c>
      <c r="K27" s="8" t="str">
        <f t="shared" si="13"/>
        <v/>
      </c>
      <c r="L27" s="8" t="str">
        <f t="shared" si="13"/>
        <v/>
      </c>
      <c r="M27" s="8" t="str">
        <f t="shared" si="13"/>
        <v/>
      </c>
      <c r="N27" s="19" t="s">
        <v>31</v>
      </c>
      <c r="O27" s="133" t="str">
        <f t="shared" si="9"/>
        <v/>
      </c>
      <c r="P27" s="133"/>
    </row>
    <row r="28" spans="1:16" x14ac:dyDescent="0.3">
      <c r="A28" s="139" t="s">
        <v>32</v>
      </c>
      <c r="B28" s="139"/>
      <c r="C28" s="139"/>
      <c r="D28" s="137" t="str">
        <f t="shared" ref="D28:M28" si="14">IF(D8="","",SUM(D8:D10,D13:D15,D18:D20,D23:D25)/COUNT(D8:D10,D13:D15,D18:D20,D23:D25))</f>
        <v/>
      </c>
      <c r="E28" s="137" t="str">
        <f t="shared" si="14"/>
        <v/>
      </c>
      <c r="F28" s="137" t="str">
        <f t="shared" si="14"/>
        <v/>
      </c>
      <c r="G28" s="137" t="str">
        <f t="shared" si="14"/>
        <v/>
      </c>
      <c r="H28" s="137" t="str">
        <f t="shared" si="14"/>
        <v/>
      </c>
      <c r="I28" s="137" t="str">
        <f t="shared" si="14"/>
        <v/>
      </c>
      <c r="J28" s="137" t="str">
        <f t="shared" si="14"/>
        <v/>
      </c>
      <c r="K28" s="137" t="str">
        <f t="shared" si="14"/>
        <v/>
      </c>
      <c r="L28" s="137" t="str">
        <f t="shared" si="14"/>
        <v/>
      </c>
      <c r="M28" s="137" t="str">
        <f t="shared" si="14"/>
        <v/>
      </c>
      <c r="N28" s="19" t="s">
        <v>33</v>
      </c>
      <c r="O28" s="133" t="str">
        <f>IF(D8="","",SUM(D28:M29)/COUNT(D28:M29))</f>
        <v/>
      </c>
      <c r="P28" s="133"/>
    </row>
    <row r="29" spans="1:16" x14ac:dyDescent="0.3">
      <c r="A29" s="140"/>
      <c r="B29" s="140"/>
      <c r="C29" s="140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20" t="s">
        <v>34</v>
      </c>
      <c r="O29" s="133" t="str">
        <f>IF(D28="","",MAX(D28:M29)-MIN(D28:M29))</f>
        <v/>
      </c>
      <c r="P29" s="133"/>
    </row>
    <row r="30" spans="1:16" x14ac:dyDescent="0.3">
      <c r="A30" s="111" t="s">
        <v>35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</row>
    <row r="31" spans="1:16" x14ac:dyDescent="0.3">
      <c r="A31" s="134" t="s">
        <v>36</v>
      </c>
      <c r="B31" s="135"/>
      <c r="C31" s="136"/>
      <c r="D31" s="10" t="str">
        <f>O28</f>
        <v/>
      </c>
      <c r="E31" s="11" t="str">
        <f t="shared" ref="E31:M31" si="15">D31</f>
        <v/>
      </c>
      <c r="F31" s="11" t="str">
        <f t="shared" si="15"/>
        <v/>
      </c>
      <c r="G31" s="11" t="str">
        <f t="shared" si="15"/>
        <v/>
      </c>
      <c r="H31" s="11" t="str">
        <f t="shared" si="15"/>
        <v/>
      </c>
      <c r="I31" s="11" t="str">
        <f t="shared" si="15"/>
        <v/>
      </c>
      <c r="J31" s="11" t="str">
        <f t="shared" si="15"/>
        <v/>
      </c>
      <c r="K31" s="11" t="str">
        <f t="shared" si="15"/>
        <v/>
      </c>
      <c r="L31" s="11" t="str">
        <f t="shared" si="15"/>
        <v/>
      </c>
      <c r="M31" s="11" t="str">
        <f t="shared" si="15"/>
        <v/>
      </c>
      <c r="N31" s="126" t="s">
        <v>37</v>
      </c>
      <c r="O31" s="141" t="s">
        <v>38</v>
      </c>
      <c r="P31" s="142"/>
    </row>
    <row r="32" spans="1:16" x14ac:dyDescent="0.3">
      <c r="A32" s="112" t="s">
        <v>39</v>
      </c>
      <c r="B32" s="113"/>
      <c r="C32" s="114"/>
      <c r="D32" s="12" t="str">
        <f>IF(D8="","",D31+IF(COUNT(D8:D10)=2,O34,IF(COUNT(D8:D10)=3,O35))*(SUM(O12,O17,O22,O27)/COUNT(O12,O17,O22,O27)))</f>
        <v/>
      </c>
      <c r="E32" s="13" t="str">
        <f t="shared" ref="E32:M32" si="16">D32</f>
        <v/>
      </c>
      <c r="F32" s="13" t="str">
        <f t="shared" si="16"/>
        <v/>
      </c>
      <c r="G32" s="13" t="str">
        <f t="shared" si="16"/>
        <v/>
      </c>
      <c r="H32" s="13" t="str">
        <f t="shared" si="16"/>
        <v/>
      </c>
      <c r="I32" s="13" t="str">
        <f t="shared" si="16"/>
        <v/>
      </c>
      <c r="J32" s="13" t="str">
        <f t="shared" si="16"/>
        <v/>
      </c>
      <c r="K32" s="13" t="str">
        <f t="shared" si="16"/>
        <v/>
      </c>
      <c r="L32" s="13" t="str">
        <f t="shared" si="16"/>
        <v/>
      </c>
      <c r="M32" s="13" t="str">
        <f t="shared" si="16"/>
        <v/>
      </c>
      <c r="N32" s="126"/>
      <c r="O32" s="143"/>
      <c r="P32" s="144"/>
    </row>
    <row r="33" spans="1:16" ht="13.5" customHeight="1" x14ac:dyDescent="0.3">
      <c r="A33" s="112" t="s">
        <v>40</v>
      </c>
      <c r="B33" s="113"/>
      <c r="C33" s="114"/>
      <c r="D33" s="12" t="str">
        <f>IF(D8="","",D31-IF(COUNT(D8:D10)=2,O34,IF(COUNT(D8:D10)=3,O35))*(SUM(O12,O17,O22,O27)/COUNT(O12,O17,O22,O27)))</f>
        <v/>
      </c>
      <c r="E33" s="13" t="str">
        <f t="shared" ref="E33:M33" si="17">D33</f>
        <v/>
      </c>
      <c r="F33" s="13" t="str">
        <f t="shared" si="17"/>
        <v/>
      </c>
      <c r="G33" s="13" t="str">
        <f t="shared" si="17"/>
        <v/>
      </c>
      <c r="H33" s="13" t="str">
        <f t="shared" si="17"/>
        <v/>
      </c>
      <c r="I33" s="13" t="str">
        <f t="shared" si="17"/>
        <v/>
      </c>
      <c r="J33" s="13" t="str">
        <f t="shared" si="17"/>
        <v/>
      </c>
      <c r="K33" s="13" t="str">
        <f t="shared" si="17"/>
        <v/>
      </c>
      <c r="L33" s="13" t="str">
        <f t="shared" si="17"/>
        <v/>
      </c>
      <c r="M33" s="13" t="str">
        <f t="shared" si="17"/>
        <v/>
      </c>
      <c r="N33" s="127"/>
      <c r="O33" s="145"/>
      <c r="P33" s="146"/>
    </row>
    <row r="34" spans="1:16" ht="112.5" customHeight="1" x14ac:dyDescent="0.3">
      <c r="A34" s="124" t="s">
        <v>41</v>
      </c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21">
        <v>2</v>
      </c>
      <c r="O34" s="109">
        <v>1.88</v>
      </c>
      <c r="P34" s="110"/>
    </row>
    <row r="35" spans="1:16" ht="112.5" customHeight="1" x14ac:dyDescent="0.3">
      <c r="A35" s="124"/>
      <c r="B35" s="131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21">
        <v>3</v>
      </c>
      <c r="O35" s="109">
        <v>1.0229999999999999</v>
      </c>
      <c r="P35" s="110"/>
    </row>
    <row r="36" spans="1:16" x14ac:dyDescent="0.3">
      <c r="A36" s="111" t="s">
        <v>42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</row>
    <row r="37" spans="1:16" x14ac:dyDescent="0.3">
      <c r="A37" s="112" t="s">
        <v>43</v>
      </c>
      <c r="B37" s="113"/>
      <c r="C37" s="114"/>
      <c r="D37" s="12" t="str">
        <f>IF(D8="","",SUM(O12,O17,O22,O27)/COUNT(D8,D13,D18,D23))</f>
        <v/>
      </c>
      <c r="E37" s="13" t="str">
        <f t="shared" ref="E37:M37" si="18">D37</f>
        <v/>
      </c>
      <c r="F37" s="13" t="str">
        <f t="shared" si="18"/>
        <v/>
      </c>
      <c r="G37" s="13" t="str">
        <f t="shared" si="18"/>
        <v/>
      </c>
      <c r="H37" s="13" t="str">
        <f t="shared" si="18"/>
        <v/>
      </c>
      <c r="I37" s="13" t="str">
        <f t="shared" si="18"/>
        <v/>
      </c>
      <c r="J37" s="13" t="str">
        <f t="shared" si="18"/>
        <v/>
      </c>
      <c r="K37" s="13" t="str">
        <f t="shared" si="18"/>
        <v/>
      </c>
      <c r="L37" s="13" t="str">
        <f t="shared" si="18"/>
        <v/>
      </c>
      <c r="M37" s="13" t="str">
        <f t="shared" si="18"/>
        <v/>
      </c>
      <c r="N37" s="125" t="s">
        <v>37</v>
      </c>
      <c r="O37" s="128" t="s">
        <v>44</v>
      </c>
      <c r="P37" s="128" t="s">
        <v>45</v>
      </c>
    </row>
    <row r="38" spans="1:16" x14ac:dyDescent="0.3">
      <c r="A38" s="112" t="s">
        <v>46</v>
      </c>
      <c r="B38" s="113"/>
      <c r="C38" s="114"/>
      <c r="D38" s="12" t="str">
        <f>IF(D8="","",IF(COUNT(D8:D10)=2,P40,IF(COUNT(D8:D10)=3,P41))*(SUM(O12,O17,O22,O27)/COUNT(D8,D13,D18,D23)))</f>
        <v/>
      </c>
      <c r="E38" s="13" t="str">
        <f t="shared" ref="E38:M38" si="19">D38</f>
        <v/>
      </c>
      <c r="F38" s="13" t="str">
        <f t="shared" si="19"/>
        <v/>
      </c>
      <c r="G38" s="13" t="str">
        <f t="shared" si="19"/>
        <v/>
      </c>
      <c r="H38" s="13" t="str">
        <f t="shared" si="19"/>
        <v/>
      </c>
      <c r="I38" s="13" t="str">
        <f t="shared" si="19"/>
        <v/>
      </c>
      <c r="J38" s="13" t="str">
        <f t="shared" si="19"/>
        <v/>
      </c>
      <c r="K38" s="13" t="str">
        <f t="shared" si="19"/>
        <v/>
      </c>
      <c r="L38" s="13" t="str">
        <f t="shared" si="19"/>
        <v/>
      </c>
      <c r="M38" s="13" t="str">
        <f t="shared" si="19"/>
        <v/>
      </c>
      <c r="N38" s="126"/>
      <c r="O38" s="128"/>
      <c r="P38" s="128"/>
    </row>
    <row r="39" spans="1:16" x14ac:dyDescent="0.3">
      <c r="A39" s="112" t="s">
        <v>47</v>
      </c>
      <c r="B39" s="113"/>
      <c r="C39" s="114"/>
      <c r="D39" s="12" t="str">
        <f>IF(D8="","",IF(COUNT(D8:D10)=2,O40,IF(COUNT(D8:D10)=3,O41))*(SUM(O12,O17,O22,O27)/COUNT(D8,D13,D18,D23)))</f>
        <v/>
      </c>
      <c r="E39" s="13" t="str">
        <f t="shared" ref="E39:M39" si="20">D39</f>
        <v/>
      </c>
      <c r="F39" s="13" t="str">
        <f t="shared" si="20"/>
        <v/>
      </c>
      <c r="G39" s="13" t="str">
        <f t="shared" si="20"/>
        <v/>
      </c>
      <c r="H39" s="13" t="str">
        <f t="shared" si="20"/>
        <v/>
      </c>
      <c r="I39" s="13" t="str">
        <f t="shared" si="20"/>
        <v/>
      </c>
      <c r="J39" s="13" t="str">
        <f t="shared" si="20"/>
        <v/>
      </c>
      <c r="K39" s="13" t="str">
        <f t="shared" si="20"/>
        <v/>
      </c>
      <c r="L39" s="13" t="str">
        <f t="shared" si="20"/>
        <v/>
      </c>
      <c r="M39" s="13" t="str">
        <f t="shared" si="20"/>
        <v/>
      </c>
      <c r="N39" s="127"/>
      <c r="O39" s="128"/>
      <c r="P39" s="128"/>
    </row>
    <row r="40" spans="1:16" ht="112.5" customHeight="1" x14ac:dyDescent="0.3">
      <c r="A40" s="124" t="s">
        <v>48</v>
      </c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21">
        <v>2</v>
      </c>
      <c r="O40" s="22">
        <v>0</v>
      </c>
      <c r="P40" s="22">
        <v>3.2669999999999999</v>
      </c>
    </row>
    <row r="41" spans="1:16" ht="112.5" customHeight="1" x14ac:dyDescent="0.3">
      <c r="A41" s="124"/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21">
        <v>3</v>
      </c>
      <c r="O41" s="22">
        <v>0</v>
      </c>
      <c r="P41" s="23">
        <v>2.5739999999999998</v>
      </c>
    </row>
    <row r="42" spans="1:16" x14ac:dyDescent="0.3">
      <c r="A42" s="115" t="s">
        <v>49</v>
      </c>
      <c r="B42" s="116"/>
      <c r="C42" s="116"/>
      <c r="D42" s="116"/>
      <c r="E42" s="116"/>
      <c r="F42" s="116"/>
      <c r="G42" s="116"/>
      <c r="H42" s="116"/>
      <c r="I42" s="40" t="s">
        <v>50</v>
      </c>
      <c r="J42" s="40"/>
      <c r="K42" s="40"/>
      <c r="L42" s="40"/>
      <c r="M42" s="40"/>
      <c r="N42" s="40"/>
      <c r="O42" s="40"/>
      <c r="P42" s="40"/>
    </row>
    <row r="43" spans="1:16" ht="27.75" customHeight="1" x14ac:dyDescent="0.3">
      <c r="A43" s="117" t="s">
        <v>51</v>
      </c>
      <c r="B43" s="117"/>
      <c r="C43" s="117"/>
      <c r="D43" s="118" t="str">
        <f>IF(D8="","",(SUM(O12,O17,O22,O27)/COUNT(O12,O17,O22,O27))*IF(COUNT(D8:D10)=3,H46,H45))</f>
        <v/>
      </c>
      <c r="E43" s="119"/>
      <c r="F43" s="120"/>
      <c r="G43" s="40" t="s">
        <v>52</v>
      </c>
      <c r="H43" s="40" t="s">
        <v>53</v>
      </c>
      <c r="I43" s="121" t="s">
        <v>54</v>
      </c>
      <c r="J43" s="122"/>
      <c r="K43" s="118" t="str">
        <f>IF(D8="","",IF((((IF(O26="",MAX(O11,O16,O21),MAX(O11,O16,O21,O26))-IF(O26="",MIN(O11,O16,O21),MIN(O11,O16,O21,O26)))*IF(COUNT(D8,D13,D18,D23)=2,O44,IF(COUNT(D8,D13,D18,D23)=3,O45,O46)))^2-D43^2/(COUNT(D8:M8)*COUNT(D8:D10)))&lt;0,0,(((IF(O26="",MAX(O11,O16,O21),MAX(O11,O16,O21,O26))-IF(O26="",MIN(O11,O16,O21),MIN(O11,O16,O21,O26)))*IF(COUNT(D8,D13,D18,D23)=2,O44,IF(COUNT(D8,D13,D18,D23)=3,O45,O46)))^2-D43^2/(COUNT(D8:M8)*COUNT(D8:D10)))^0.5))</f>
        <v/>
      </c>
      <c r="L43" s="120"/>
      <c r="M43" s="40" t="s">
        <v>55</v>
      </c>
      <c r="N43" s="40"/>
      <c r="O43" s="115" t="s">
        <v>56</v>
      </c>
      <c r="P43" s="123"/>
    </row>
    <row r="44" spans="1:16" x14ac:dyDescent="0.3">
      <c r="A44" s="41" t="s">
        <v>57</v>
      </c>
      <c r="B44" s="42"/>
      <c r="C44" s="43"/>
      <c r="D44" s="50" t="str">
        <f>IF(D8="","",D43/K48)</f>
        <v/>
      </c>
      <c r="E44" s="51"/>
      <c r="F44" s="52"/>
      <c r="G44" s="40"/>
      <c r="H44" s="40"/>
      <c r="I44" s="59" t="s">
        <v>58</v>
      </c>
      <c r="J44" s="60"/>
      <c r="K44" s="50" t="str">
        <f>IF(D8="","",K43/K48)</f>
        <v/>
      </c>
      <c r="L44" s="52"/>
      <c r="M44" s="37">
        <v>2</v>
      </c>
      <c r="N44" s="37"/>
      <c r="O44" s="38">
        <v>0.70709999999999995</v>
      </c>
      <c r="P44" s="39"/>
    </row>
    <row r="45" spans="1:16" x14ac:dyDescent="0.3">
      <c r="A45" s="44"/>
      <c r="B45" s="45"/>
      <c r="C45" s="46"/>
      <c r="D45" s="53"/>
      <c r="E45" s="54"/>
      <c r="F45" s="55"/>
      <c r="G45" s="15">
        <v>2</v>
      </c>
      <c r="H45" s="15">
        <v>0.88619999999999999</v>
      </c>
      <c r="I45" s="61"/>
      <c r="J45" s="62"/>
      <c r="K45" s="53"/>
      <c r="L45" s="55"/>
      <c r="M45" s="37">
        <v>3</v>
      </c>
      <c r="N45" s="37">
        <v>3</v>
      </c>
      <c r="O45" s="38">
        <v>0.52310000000000001</v>
      </c>
      <c r="P45" s="39">
        <v>0.52310000000000001</v>
      </c>
    </row>
    <row r="46" spans="1:16" x14ac:dyDescent="0.3">
      <c r="A46" s="47"/>
      <c r="B46" s="48"/>
      <c r="C46" s="49"/>
      <c r="D46" s="56"/>
      <c r="E46" s="57"/>
      <c r="F46" s="58"/>
      <c r="G46" s="15">
        <v>3</v>
      </c>
      <c r="H46" s="15">
        <v>0.59079999999999999</v>
      </c>
      <c r="I46" s="63"/>
      <c r="J46" s="64"/>
      <c r="K46" s="56"/>
      <c r="L46" s="58"/>
      <c r="M46" s="37">
        <v>4</v>
      </c>
      <c r="N46" s="37"/>
      <c r="O46" s="38">
        <v>0.44669999999999999</v>
      </c>
      <c r="P46" s="39"/>
    </row>
    <row r="47" spans="1:16" x14ac:dyDescent="0.3">
      <c r="A47" s="40" t="s">
        <v>59</v>
      </c>
      <c r="B47" s="40"/>
      <c r="C47" s="40"/>
      <c r="D47" s="40"/>
      <c r="E47" s="40"/>
      <c r="F47" s="40"/>
      <c r="G47" s="40"/>
      <c r="H47" s="40"/>
      <c r="I47" s="40" t="s">
        <v>60</v>
      </c>
      <c r="J47" s="40"/>
      <c r="K47" s="40"/>
      <c r="L47" s="40"/>
      <c r="M47" s="40"/>
      <c r="N47" s="40"/>
      <c r="O47" s="40"/>
      <c r="P47" s="40"/>
    </row>
    <row r="48" spans="1:16" ht="14.25" customHeight="1" x14ac:dyDescent="0.3">
      <c r="A48" s="65" t="s">
        <v>61</v>
      </c>
      <c r="B48" s="66"/>
      <c r="C48" s="67"/>
      <c r="D48" s="74" t="str">
        <f>IF(D8="","",O29*IF(COUNT(D7:M7)=2,H49,IF(COUNT(D7:M7)=3,H50,IF(COUNT(D7:M7)=4,H51,IF(COUNT(D7:M7)=5,H52,IF(COUNT(D7:M7)=6,H53,IF(COUNT(D7:M7)=7,H54,IF(COUNT(D7:M7)=8,H55,IF(COUNT(D7:M7)=9,H56,H57)))))))))</f>
        <v/>
      </c>
      <c r="E48" s="74"/>
      <c r="F48" s="74"/>
      <c r="G48" s="14" t="s">
        <v>62</v>
      </c>
      <c r="H48" s="14" t="s">
        <v>63</v>
      </c>
      <c r="I48" s="75" t="s">
        <v>64</v>
      </c>
      <c r="J48" s="76"/>
      <c r="K48" s="81" t="str">
        <f>IF(D8="","",SQRT(I59^2+D48^2))</f>
        <v/>
      </c>
      <c r="L48" s="81"/>
      <c r="M48" s="81"/>
      <c r="N48" s="81"/>
      <c r="O48" s="81"/>
      <c r="P48" s="81"/>
    </row>
    <row r="49" spans="1:16" x14ac:dyDescent="0.3">
      <c r="A49" s="68"/>
      <c r="B49" s="69"/>
      <c r="C49" s="70"/>
      <c r="D49" s="74"/>
      <c r="E49" s="74"/>
      <c r="F49" s="74"/>
      <c r="G49" s="16">
        <v>2</v>
      </c>
      <c r="H49" s="17">
        <v>0.70709999999999995</v>
      </c>
      <c r="I49" s="77"/>
      <c r="J49" s="78"/>
      <c r="K49" s="81"/>
      <c r="L49" s="81"/>
      <c r="M49" s="81"/>
      <c r="N49" s="81"/>
      <c r="O49" s="81"/>
      <c r="P49" s="81"/>
    </row>
    <row r="50" spans="1:16" x14ac:dyDescent="0.3">
      <c r="A50" s="68"/>
      <c r="B50" s="69"/>
      <c r="C50" s="70"/>
      <c r="D50" s="74"/>
      <c r="E50" s="74"/>
      <c r="F50" s="74"/>
      <c r="G50" s="16">
        <v>3</v>
      </c>
      <c r="H50" s="17">
        <v>0.52310000000000001</v>
      </c>
      <c r="I50" s="77"/>
      <c r="J50" s="78"/>
      <c r="K50" s="81"/>
      <c r="L50" s="81"/>
      <c r="M50" s="81"/>
      <c r="N50" s="81"/>
      <c r="O50" s="81"/>
      <c r="P50" s="81"/>
    </row>
    <row r="51" spans="1:16" x14ac:dyDescent="0.3">
      <c r="A51" s="68"/>
      <c r="B51" s="69"/>
      <c r="C51" s="70"/>
      <c r="D51" s="74"/>
      <c r="E51" s="74"/>
      <c r="F51" s="74"/>
      <c r="G51" s="16">
        <v>4</v>
      </c>
      <c r="H51" s="17">
        <v>0.44669999999999999</v>
      </c>
      <c r="I51" s="79"/>
      <c r="J51" s="80"/>
      <c r="K51" s="81"/>
      <c r="L51" s="81"/>
      <c r="M51" s="81"/>
      <c r="N51" s="81"/>
      <c r="O51" s="81"/>
      <c r="P51" s="81"/>
    </row>
    <row r="52" spans="1:16" x14ac:dyDescent="0.3">
      <c r="A52" s="71"/>
      <c r="B52" s="72"/>
      <c r="C52" s="73"/>
      <c r="D52" s="74"/>
      <c r="E52" s="74"/>
      <c r="F52" s="74"/>
      <c r="G52" s="16">
        <v>5</v>
      </c>
      <c r="H52" s="17">
        <v>0.40300000000000002</v>
      </c>
      <c r="I52" s="59" t="s">
        <v>65</v>
      </c>
      <c r="J52" s="60"/>
      <c r="K52" s="82" t="str">
        <f>IF(D8="","",INT(1.41*(D48/I59)))</f>
        <v/>
      </c>
      <c r="L52" s="83"/>
      <c r="M52" s="83"/>
      <c r="N52" s="83"/>
      <c r="O52" s="83"/>
      <c r="P52" s="84"/>
    </row>
    <row r="53" spans="1:16" x14ac:dyDescent="0.3">
      <c r="A53" s="91" t="s">
        <v>66</v>
      </c>
      <c r="B53" s="92"/>
      <c r="C53" s="93"/>
      <c r="D53" s="100" t="str">
        <f>IF(D8="","",D48/K48)</f>
        <v/>
      </c>
      <c r="E53" s="101"/>
      <c r="F53" s="102"/>
      <c r="G53" s="16">
        <v>6</v>
      </c>
      <c r="H53" s="17">
        <v>0.37419999999999998</v>
      </c>
      <c r="I53" s="61"/>
      <c r="J53" s="62"/>
      <c r="K53" s="85"/>
      <c r="L53" s="86"/>
      <c r="M53" s="86"/>
      <c r="N53" s="86"/>
      <c r="O53" s="86"/>
      <c r="P53" s="87"/>
    </row>
    <row r="54" spans="1:16" x14ac:dyDescent="0.3">
      <c r="A54" s="94"/>
      <c r="B54" s="95"/>
      <c r="C54" s="96"/>
      <c r="D54" s="103"/>
      <c r="E54" s="104"/>
      <c r="F54" s="105"/>
      <c r="G54" s="16">
        <v>7</v>
      </c>
      <c r="H54" s="17">
        <v>0.35339999999999999</v>
      </c>
      <c r="I54" s="61"/>
      <c r="J54" s="62"/>
      <c r="K54" s="85"/>
      <c r="L54" s="86"/>
      <c r="M54" s="86"/>
      <c r="N54" s="86"/>
      <c r="O54" s="86"/>
      <c r="P54" s="87"/>
    </row>
    <row r="55" spans="1:16" x14ac:dyDescent="0.3">
      <c r="A55" s="94"/>
      <c r="B55" s="95"/>
      <c r="C55" s="96"/>
      <c r="D55" s="103"/>
      <c r="E55" s="104"/>
      <c r="F55" s="105"/>
      <c r="G55" s="16">
        <v>8</v>
      </c>
      <c r="H55" s="17">
        <v>0.33750000000000002</v>
      </c>
      <c r="I55" s="61"/>
      <c r="J55" s="62"/>
      <c r="K55" s="85"/>
      <c r="L55" s="86"/>
      <c r="M55" s="86"/>
      <c r="N55" s="86"/>
      <c r="O55" s="86"/>
      <c r="P55" s="87"/>
    </row>
    <row r="56" spans="1:16" x14ac:dyDescent="0.3">
      <c r="A56" s="94"/>
      <c r="B56" s="95"/>
      <c r="C56" s="96"/>
      <c r="D56" s="103"/>
      <c r="E56" s="104"/>
      <c r="F56" s="105"/>
      <c r="G56" s="16">
        <v>9</v>
      </c>
      <c r="H56" s="17">
        <v>0.32490000000000002</v>
      </c>
      <c r="I56" s="61"/>
      <c r="J56" s="62"/>
      <c r="K56" s="85"/>
      <c r="L56" s="86"/>
      <c r="M56" s="86"/>
      <c r="N56" s="86"/>
      <c r="O56" s="86"/>
      <c r="P56" s="87"/>
    </row>
    <row r="57" spans="1:16" x14ac:dyDescent="0.3">
      <c r="A57" s="97"/>
      <c r="B57" s="98"/>
      <c r="C57" s="99"/>
      <c r="D57" s="106"/>
      <c r="E57" s="107"/>
      <c r="F57" s="108"/>
      <c r="G57" s="16">
        <v>10</v>
      </c>
      <c r="H57" s="17">
        <v>0.31459999999999999</v>
      </c>
      <c r="I57" s="63"/>
      <c r="J57" s="64"/>
      <c r="K57" s="88"/>
      <c r="L57" s="89"/>
      <c r="M57" s="89"/>
      <c r="N57" s="89"/>
      <c r="O57" s="89"/>
      <c r="P57" s="90"/>
    </row>
    <row r="58" spans="1:16" x14ac:dyDescent="0.3">
      <c r="A58" s="25" t="s">
        <v>67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 x14ac:dyDescent="0.3">
      <c r="A59" s="25" t="s">
        <v>68</v>
      </c>
      <c r="B59" s="25"/>
      <c r="C59" s="25"/>
      <c r="D59" s="25"/>
      <c r="E59" s="25"/>
      <c r="F59" s="25"/>
      <c r="G59" s="25"/>
      <c r="H59" s="25"/>
      <c r="I59" s="26" t="str">
        <f>IF(D8="","",SQRT(D43^2+K43^2))</f>
        <v/>
      </c>
      <c r="J59" s="26"/>
      <c r="K59" s="26"/>
      <c r="L59" s="26"/>
      <c r="M59" s="26"/>
      <c r="N59" s="26"/>
      <c r="O59" s="26"/>
      <c r="P59" s="26"/>
    </row>
    <row r="60" spans="1:16" x14ac:dyDescent="0.3">
      <c r="A60" s="25" t="s">
        <v>69</v>
      </c>
      <c r="B60" s="25"/>
      <c r="C60" s="25"/>
      <c r="D60" s="25"/>
      <c r="E60" s="25"/>
      <c r="F60" s="25"/>
      <c r="G60" s="25"/>
      <c r="H60" s="25"/>
      <c r="I60" s="27" t="str">
        <f>IF(D8="","",I59/K48)</f>
        <v/>
      </c>
      <c r="J60" s="27"/>
      <c r="K60" s="27"/>
      <c r="L60" s="27"/>
      <c r="M60" s="27"/>
      <c r="N60" s="27"/>
      <c r="O60" s="27"/>
      <c r="P60" s="27"/>
    </row>
    <row r="61" spans="1:16" ht="26.15" x14ac:dyDescent="0.3">
      <c r="A61" s="28" t="s">
        <v>70</v>
      </c>
      <c r="B61" s="28"/>
      <c r="C61" s="28"/>
      <c r="D61" s="29" t="str">
        <f>IF(D8="","",IF(I60&lt;10%,"该测量系统可接受！",IF(AND(I60&gt;=10%,I60&lt;=30%),"该测量系统可接受、可不接受，决定于该测量系统的重要性，改善所需要的成本等因素，不改善的该特性的公差需加严检验！","该测量系统不被接受！")))</f>
        <v/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26.15" x14ac:dyDescent="0.3">
      <c r="A62" s="30" t="s">
        <v>71</v>
      </c>
      <c r="B62" s="31"/>
      <c r="C62" s="32"/>
      <c r="D62" s="33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5"/>
    </row>
    <row r="63" spans="1:16" ht="99" customHeight="1" x14ac:dyDescent="0.3">
      <c r="A63" s="36" t="s">
        <v>72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 x14ac:dyDescent="0.3">
      <c r="L64" s="24" t="str">
        <f>IF(TYPE(O26)=1,MAX(O11,O16,O21,O26),"")</f>
        <v/>
      </c>
    </row>
  </sheetData>
  <sheetProtection password="C4CD" sheet="1" scenarios="1" formatCells="0" formatColumns="0" formatRows="0" selectLockedCells="1"/>
  <mergeCells count="140">
    <mergeCell ref="A1:P1"/>
    <mergeCell ref="B2:C2"/>
    <mergeCell ref="E2:G2"/>
    <mergeCell ref="I2:K2"/>
    <mergeCell ref="L2:M2"/>
    <mergeCell ref="N2:P2"/>
    <mergeCell ref="B3:C3"/>
    <mergeCell ref="E3:G3"/>
    <mergeCell ref="I3:K3"/>
    <mergeCell ref="L3:M3"/>
    <mergeCell ref="N3:P3"/>
    <mergeCell ref="B4:C4"/>
    <mergeCell ref="E4:G4"/>
    <mergeCell ref="I4:K4"/>
    <mergeCell ref="L4:M4"/>
    <mergeCell ref="N4:P4"/>
    <mergeCell ref="B5:C5"/>
    <mergeCell ref="E5:G5"/>
    <mergeCell ref="I5:K5"/>
    <mergeCell ref="L5:M5"/>
    <mergeCell ref="N5:P5"/>
    <mergeCell ref="D6:M6"/>
    <mergeCell ref="B8:C8"/>
    <mergeCell ref="N8:P8"/>
    <mergeCell ref="B9:C9"/>
    <mergeCell ref="N9:P9"/>
    <mergeCell ref="B10:C10"/>
    <mergeCell ref="N10:P10"/>
    <mergeCell ref="A11:C11"/>
    <mergeCell ref="O11:P11"/>
    <mergeCell ref="A8:A10"/>
    <mergeCell ref="A6:C7"/>
    <mergeCell ref="N6:P7"/>
    <mergeCell ref="A12:C12"/>
    <mergeCell ref="O12:P12"/>
    <mergeCell ref="B13:C13"/>
    <mergeCell ref="N13:P13"/>
    <mergeCell ref="B14:C14"/>
    <mergeCell ref="N14:P14"/>
    <mergeCell ref="B15:C15"/>
    <mergeCell ref="N15:P15"/>
    <mergeCell ref="A16:C16"/>
    <mergeCell ref="O16:P16"/>
    <mergeCell ref="A13:A15"/>
    <mergeCell ref="A17:C17"/>
    <mergeCell ref="O17:P17"/>
    <mergeCell ref="B18:C18"/>
    <mergeCell ref="N18:P18"/>
    <mergeCell ref="B19:C19"/>
    <mergeCell ref="N19:P19"/>
    <mergeCell ref="B20:C20"/>
    <mergeCell ref="N20:P20"/>
    <mergeCell ref="A21:C21"/>
    <mergeCell ref="O21:P21"/>
    <mergeCell ref="A18:A20"/>
    <mergeCell ref="A22:C22"/>
    <mergeCell ref="O22:P22"/>
    <mergeCell ref="B23:C23"/>
    <mergeCell ref="N23:P23"/>
    <mergeCell ref="B24:C24"/>
    <mergeCell ref="N24:P24"/>
    <mergeCell ref="B25:C25"/>
    <mergeCell ref="N25:P25"/>
    <mergeCell ref="A26:C26"/>
    <mergeCell ref="O26:P26"/>
    <mergeCell ref="A23:A25"/>
    <mergeCell ref="A27:C27"/>
    <mergeCell ref="O27:P27"/>
    <mergeCell ref="O28:P28"/>
    <mergeCell ref="O29:P29"/>
    <mergeCell ref="A30:P30"/>
    <mergeCell ref="A31:C31"/>
    <mergeCell ref="A32:C32"/>
    <mergeCell ref="A33:C33"/>
    <mergeCell ref="O34:P34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31:N33"/>
    <mergeCell ref="A28:C29"/>
    <mergeCell ref="O31:P33"/>
    <mergeCell ref="O35:P35"/>
    <mergeCell ref="A36:P36"/>
    <mergeCell ref="A37:C37"/>
    <mergeCell ref="A38:C38"/>
    <mergeCell ref="A39:C39"/>
    <mergeCell ref="A42:H42"/>
    <mergeCell ref="I42:P42"/>
    <mergeCell ref="A43:C43"/>
    <mergeCell ref="D43:F43"/>
    <mergeCell ref="I43:J43"/>
    <mergeCell ref="K43:L43"/>
    <mergeCell ref="M43:N43"/>
    <mergeCell ref="O43:P43"/>
    <mergeCell ref="A34:A35"/>
    <mergeCell ref="A40:A41"/>
    <mergeCell ref="N37:N39"/>
    <mergeCell ref="O37:O39"/>
    <mergeCell ref="P37:P39"/>
    <mergeCell ref="B34:M35"/>
    <mergeCell ref="B40:M41"/>
    <mergeCell ref="M44:N44"/>
    <mergeCell ref="O44:P44"/>
    <mergeCell ref="M45:N45"/>
    <mergeCell ref="O45:P45"/>
    <mergeCell ref="M46:N46"/>
    <mergeCell ref="O46:P46"/>
    <mergeCell ref="A47:H47"/>
    <mergeCell ref="I47:P47"/>
    <mergeCell ref="A58:P58"/>
    <mergeCell ref="G43:G44"/>
    <mergeCell ref="H43:H44"/>
    <mergeCell ref="A44:C46"/>
    <mergeCell ref="D44:F46"/>
    <mergeCell ref="I44:J46"/>
    <mergeCell ref="K44:L46"/>
    <mergeCell ref="A48:C52"/>
    <mergeCell ref="D48:F52"/>
    <mergeCell ref="I48:J51"/>
    <mergeCell ref="K48:P51"/>
    <mergeCell ref="I52:J57"/>
    <mergeCell ref="K52:P57"/>
    <mergeCell ref="A53:C57"/>
    <mergeCell ref="D53:F57"/>
    <mergeCell ref="A59:H59"/>
    <mergeCell ref="I59:P59"/>
    <mergeCell ref="A60:H60"/>
    <mergeCell ref="I60:P60"/>
    <mergeCell ref="A61:C61"/>
    <mergeCell ref="D61:P61"/>
    <mergeCell ref="A62:C62"/>
    <mergeCell ref="D62:P62"/>
    <mergeCell ref="A63:P63"/>
  </mergeCells>
  <phoneticPr fontId="18" type="noConversion"/>
  <conditionalFormatting sqref="D61:D62">
    <cfRule type="containsText" dxfId="1" priority="1" operator="containsText" text="该测量系统合格">
      <formula>NOT(ISERROR(SEARCH("该测量系统合格",D61)))</formula>
    </cfRule>
    <cfRule type="containsText" dxfId="0" priority="2" operator="containsText" text="该测量系统不合格，需要改善">
      <formula>NOT(ISERROR(SEARCH("该测量系统不合格，需要改善",D61)))</formula>
    </cfRule>
  </conditionalFormatting>
  <dataValidations count="1">
    <dataValidation type="date" allowBlank="1" showInputMessage="1" showErrorMessage="1" errorTitle="错误提示！" error="请按照要求格式填写：输入格式为：2012-5-31。" sqref="B5:C5" xr:uid="{00000000-0002-0000-0000-000000000000}">
      <formula1>41059</formula1>
      <formula2>44711</formula2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cao.peng</dc:creator>
  <cp:lastModifiedBy>peng cao</cp:lastModifiedBy>
  <dcterms:created xsi:type="dcterms:W3CDTF">2024-05-04T05:39:14Z</dcterms:created>
  <dcterms:modified xsi:type="dcterms:W3CDTF">2024-05-04T14:39:03Z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00F0E098B1774679B01FD87B060CA993</vt:lpwstr>
  </property>
  <property fmtid="{D5CDD505-2E9C-101B-9397-08002B2CF9AE}" pid="3" name="KSOProductBuildVer">
    <vt:lpwstr>2052-11.8.2.11542</vt:lpwstr>
  </property>
</Properties>
</file>